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Bursa Excel İmsakiye 2017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<sst xmlns="http://schemas.openxmlformats.org/spreadsheetml/2006/main" count="44" uniqueCount="44">
  <si>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</si>
  <si>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</si>
  <si>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</si>
  <si>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</si>
  <si>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</si>
  <si>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</si>
  <si>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toplam
  süre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</si>
  <si>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</si>
  <si>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</si>
  <si>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</si>
  <si>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</si>
  <si>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</si>
  <si>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</si>
  <si>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</si>
  <si>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</si>
  <si>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</si>
  <si>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</si>
  <si>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</si>
  <si>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</si>
  <si>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</si>
  <si>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</si>
  <si>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</si>
  <si>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</si>
  <si>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</si>
  <si>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</si>
  <si>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</si>
  <si>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</si>
  <si>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</si>
  <si>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</si>
  <si>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</si>
  <si>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</si>
  <si>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</si>
  <si>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</si>
  <si>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Kadir Gecesi</t>
  </si>
  <si>
    <t>27 </t>
  </si>
  <si>
    <t>28 </t>
  </si>
  <si>
    <t>29 </t>
  </si>
  <si>
    <t>ÖNEMLİ NOT: ORUCU AÇMADAM ÖNCE CAMİLERDEN EAZAN SESİNİ DUYUNUZ.</t>
  </si>
  <si>
    <t>DAKİKALARDA FARKLILIKLAR OLABİLİR. ALLAH KABUL ETSİN.</t>
  </si>
  <si>
    <t>NOT: İMSAK VAKTİ ORUÇ BAŞLAMA ZAMANIDIR.</t>
  </si>
  <si>
    <t>SABAH NAMAZI İMSAKTAN SONRA KILINABİLİR.</t>
  </si>
  <si>
    <t>FİTRE BEDELİ 16 TL</t>
  </si>
  <si>
    <t>DÜZENLEYENELER: www.internetkafa.com, www.gokay.net</t>
  </si>
  <si>
    <t>2017 Bursa Ramanzan Bayramı Namazı 25 haziran Pazar günü saat:06:21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</si>
</sst>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hh:mm;@"/>
    <numFmt numFmtId="165" formatCode="dd\ mmmm\ dddd"/>
    <numFmt numFmtId="166" formatCode="h:mm"/>
    <numFmt numFmtId="167" formatCode="m/d/yyyy"/>
    <numFmt numFmtId="168" formatCode="m/d/yyyy\ h:mm"/>
    <numFmt numFmtId="169" formatCode="mmm/yyyy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[$¥€-2]\ #,##0.00_);[Red]\([$€-2]\ #,##0.00\)"/>
  </numFmts>
  <fonts count="56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Tahoma"/>
      <family val="2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ill="0" applyBorder="0" applyAlignment="0" applyProtection="0"/>
    <xf numFmtId="0" fontId="43" fillId="20" borderId="5" applyNumberFormat="0" applyAlignment="0" applyProtection="0"/>
    <xf numFmtId="0" fontId="1" fillId="0" borderId="0">
      <alignment/>
      <protection/>
    </xf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6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64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65" fontId="1" fillId="0" borderId="0" xfId="42" applyNumberFormat="1" applyFont="1" applyBorder="1" applyAlignment="1" applyProtection="1">
      <alignment horizontal="left"/>
      <protection hidden="1"/>
    </xf>
    <xf numFmtId="164" fontId="1" fillId="0" borderId="0" xfId="42" applyNumberFormat="1" applyFont="1" applyBorder="1" applyAlignment="1" applyProtection="1">
      <alignment horizontal="right"/>
      <protection hidden="1"/>
    </xf>
    <xf numFmtId="166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66" fontId="3" fillId="0" borderId="0" xfId="42" applyNumberFormat="1" applyFont="1" applyBorder="1" applyAlignment="1" applyProtection="1">
      <alignment horizontal="center"/>
      <protection hidden="1"/>
    </xf>
    <xf numFmtId="166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67" fontId="2" fillId="0" borderId="0" xfId="42" applyNumberFormat="1" applyFont="1" applyBorder="1" applyAlignment="1" applyProtection="1">
      <alignment/>
      <protection hidden="1"/>
    </xf>
    <xf numFmtId="168" fontId="2" fillId="0" borderId="0" xfId="42" applyNumberFormat="1" applyFont="1" applyBorder="1" applyAlignment="1" applyProtection="1">
      <alignment horizontal="left"/>
      <protection hidden="1"/>
    </xf>
    <xf numFmtId="166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66" fontId="3" fillId="0" borderId="0" xfId="42" applyNumberFormat="1" applyFont="1" applyFill="1" applyBorder="1" applyAlignment="1" applyProtection="1">
      <alignment horizontal="center"/>
      <protection hidden="1"/>
    </xf>
    <xf numFmtId="166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66" fontId="3" fillId="0" borderId="0" xfId="42" applyNumberFormat="1" applyFont="1" applyFill="1" applyBorder="1" applyAlignment="1" applyProtection="1">
      <alignment horizontal="center" vertical="center"/>
      <protection hidden="1"/>
    </xf>
    <xf numFmtId="166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 horizontal="left"/>
      <protection hidden="1"/>
    </xf>
    <xf numFmtId="166" fontId="1" fillId="0" borderId="0" xfId="42" applyNumberFormat="1" applyFont="1" applyFill="1" applyBorder="1" applyAlignment="1" applyProtection="1">
      <alignment horizontal="center"/>
      <protection hidden="1"/>
    </xf>
    <xf numFmtId="164" fontId="7" fillId="0" borderId="0" xfId="42" applyNumberFormat="1" applyFont="1" applyBorder="1" applyAlignment="1" applyProtection="1">
      <alignment horizontal="right"/>
      <protection hidden="1"/>
    </xf>
    <xf numFmtId="166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2" fillId="0" borderId="0" xfId="42" applyFont="1" applyBorder="1" applyAlignment="1" applyProtection="1">
      <alignment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Border="1" applyAlignment="1" applyProtection="1">
      <alignment wrapText="1"/>
      <protection hidden="1"/>
    </xf>
    <xf numFmtId="0" fontId="54" fillId="0" borderId="0" xfId="42" applyFont="1" applyBorder="1" applyAlignment="1" applyProtection="1">
      <alignment/>
      <protection hidden="1"/>
    </xf>
    <xf numFmtId="0" fontId="52" fillId="0" borderId="0" xfId="42" applyFont="1" applyFill="1" applyBorder="1" applyAlignment="1" applyProtection="1">
      <alignment/>
      <protection hidden="1"/>
    </xf>
    <xf numFmtId="0" fontId="55" fillId="0" borderId="0" xfId="42" applyFont="1" applyFill="1" applyBorder="1" applyAlignment="1" applyProtection="1">
      <alignment vertical="center"/>
      <protection hidden="1"/>
    </xf>
    <xf numFmtId="164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'Bursa Excel İmsakiye 2017'!$G$7:$G$8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'Bursa Excel İmsakiye 2017'!$G$9:$G$10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7</xdr:col>
      <xdr:colOff>876300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638550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6480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38100</xdr:rowOff>
    </xdr:from>
    <xdr:to>
      <xdr:col>4</xdr:col>
      <xdr:colOff>1114425</xdr:colOff>
      <xdr:row>35</xdr:row>
      <xdr:rowOff>152400</xdr:rowOff>
    </xdr:to>
    <xdr:sp>
      <xdr:nvSpPr>
        <xdr:cNvPr id="3" name="Text Box 11"/>
        <xdr:cNvSpPr>
          <a:spLocks/>
        </xdr:cNvSpPr>
      </xdr:nvSpPr>
      <xdr:spPr>
        <a:xfrm>
          <a:off x="38100" y="470535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S44"/>
  <sheetViews>
    <sheetView tabSelected="1" zoomScalePageLayoutView="0" workbookViewId="0" topLeftCell="A1">
      <selection activeCell="A1" sqref="A1:T39"/>
    </sheetView>
  </sheetViews>
  <sheetFormatPr defaultColWidth="7.421875" defaultRowHeight="12.75"/>
  <cols>
    <col min="1" max="1" width="4.28125" style="1" customWidth="1"/>
    <col min="2" max="2" width="17.85156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10.1406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6</v>
      </c>
    </row>
    <row r="2" spans="1:19" ht="11.25" thickTop="1">
      <c r="A2" s="1" t="s">
        <v>7</v>
      </c>
      <c r="B2" s="10">
        <v>42882</v>
      </c>
      <c r="C2" s="11">
        <v>42882.15347222222</v>
      </c>
      <c r="D2" s="11">
        <v>42882.85486111111</v>
      </c>
      <c r="E2" s="12" t="str">
        <f aca="true" t="shared" si="0" ref="E2:E30">IF($G$6&gt;D2,"Allah kabul etsin... :)",IF(C2&gt;$G$6,"",D2-$G$6))</f>
        <v>Allah kabul etsin... :)</v>
      </c>
      <c r="F2" s="13">
        <f aca="true" t="shared" si="1" ref="F2:F11">IF($E2="Allah kabul etsin... :)",1,0)</f>
        <v>1</v>
      </c>
      <c r="I2" s="14" t="str">
        <f aca="true" t="shared" si="2" ref="I2:I31">IF($G$6&gt;D2," ",IF(C2&gt;$G$6,"",$G$6-C2))</f>
        <v> </v>
      </c>
      <c r="J2" s="15">
        <f aca="true" t="shared" si="3" ref="J2:J13">D2-C2</f>
        <v>0.7013888888905058</v>
      </c>
      <c r="K2" s="16"/>
      <c r="L2" s="35" t="s">
        <v>37</v>
      </c>
      <c r="M2" s="35"/>
      <c r="N2" s="35"/>
      <c r="O2" s="35"/>
      <c r="P2" s="35"/>
      <c r="Q2" s="35"/>
      <c r="R2" s="35"/>
      <c r="S2" s="35"/>
    </row>
    <row r="3" spans="1:19" ht="10.5" customHeight="1">
      <c r="A3" s="1" t="s">
        <v>8</v>
      </c>
      <c r="B3" s="10">
        <v>42883</v>
      </c>
      <c r="C3" s="11">
        <v>42883.15277777778</v>
      </c>
      <c r="D3" s="11">
        <v>42883.85486111111</v>
      </c>
      <c r="E3" s="12" t="str">
        <f t="shared" si="0"/>
        <v>Allah kabul etsin... :)</v>
      </c>
      <c r="F3" s="13">
        <f t="shared" si="1"/>
        <v>1</v>
      </c>
      <c r="I3" s="14" t="str">
        <f t="shared" si="2"/>
        <v> </v>
      </c>
      <c r="J3" s="15">
        <f t="shared" si="3"/>
        <v>0.7020833333299379</v>
      </c>
      <c r="L3" s="35" t="s">
        <v>38</v>
      </c>
      <c r="M3" s="35"/>
      <c r="N3" s="35"/>
      <c r="O3" s="35"/>
      <c r="P3" s="35"/>
      <c r="Q3" s="35"/>
      <c r="R3" s="35"/>
      <c r="S3" s="35"/>
    </row>
    <row r="4" spans="1:19" ht="10.5" customHeight="1">
      <c r="A4" s="1" t="s">
        <v>9</v>
      </c>
      <c r="B4" s="10">
        <v>42884</v>
      </c>
      <c r="C4" s="11">
        <v>42884.152083333334</v>
      </c>
      <c r="D4" s="11">
        <v>42884.85555555556</v>
      </c>
      <c r="E4" s="12" t="str">
        <f t="shared" si="0"/>
        <v>Allah kabul etsin... :)</v>
      </c>
      <c r="F4" s="13">
        <f t="shared" si="1"/>
        <v>1</v>
      </c>
      <c r="I4" s="14" t="str">
        <f t="shared" si="2"/>
        <v> </v>
      </c>
      <c r="J4" s="15">
        <f t="shared" si="3"/>
        <v>0.703472222223354</v>
      </c>
      <c r="L4" s="35"/>
      <c r="M4" s="35"/>
      <c r="N4" s="35"/>
      <c r="O4" s="35"/>
      <c r="P4" s="35"/>
      <c r="Q4" s="35"/>
      <c r="R4" s="35"/>
      <c r="S4" s="35"/>
    </row>
    <row r="5" spans="1:19" ht="10.5" customHeight="1">
      <c r="A5" s="1" t="s">
        <v>10</v>
      </c>
      <c r="B5" s="10">
        <v>42885</v>
      </c>
      <c r="C5" s="11">
        <v>42885.15138888889</v>
      </c>
      <c r="D5" s="11">
        <v>42885.85625</v>
      </c>
      <c r="E5" s="12" t="str">
        <f t="shared" si="0"/>
        <v>Allah kabul etsin... :)</v>
      </c>
      <c r="F5" s="13">
        <f t="shared" si="1"/>
        <v>1</v>
      </c>
      <c r="G5" s="17">
        <f ca="1">TODAY()</f>
        <v>44629</v>
      </c>
      <c r="H5" s="17"/>
      <c r="I5" s="14" t="str">
        <f t="shared" si="2"/>
        <v> </v>
      </c>
      <c r="J5" s="15">
        <f t="shared" si="3"/>
        <v>0.7048611111094942</v>
      </c>
      <c r="L5" s="35"/>
      <c r="M5" s="35"/>
      <c r="N5" s="35"/>
      <c r="O5" s="35"/>
      <c r="P5" s="35"/>
      <c r="Q5" s="35"/>
      <c r="R5" s="35"/>
      <c r="S5" s="35"/>
    </row>
    <row r="6" spans="1:19" ht="10.5" customHeight="1">
      <c r="A6" s="1" t="s">
        <v>11</v>
      </c>
      <c r="B6" s="10">
        <v>42886</v>
      </c>
      <c r="C6" s="11">
        <v>42886.15069444444</v>
      </c>
      <c r="D6" s="11">
        <v>42886.856944444444</v>
      </c>
      <c r="E6" s="12" t="str">
        <f t="shared" si="0"/>
        <v>Allah kabul etsin... :)</v>
      </c>
      <c r="F6" s="13">
        <f t="shared" si="1"/>
        <v>1</v>
      </c>
      <c r="G6" s="18">
        <f ca="1">NOW()</f>
        <v>44629.74650335648</v>
      </c>
      <c r="H6" s="18"/>
      <c r="I6" s="14" t="str">
        <f t="shared" si="2"/>
        <v> </v>
      </c>
      <c r="J6" s="15">
        <f t="shared" si="3"/>
        <v>0.7062500000029104</v>
      </c>
      <c r="L6" s="35"/>
      <c r="M6" s="36"/>
      <c r="N6" s="36"/>
      <c r="O6" s="36"/>
      <c r="P6" s="36"/>
      <c r="Q6" s="36"/>
      <c r="R6" s="35"/>
      <c r="S6" s="35"/>
    </row>
    <row r="7" spans="1:19" ht="10.5" customHeight="1">
      <c r="A7" s="1" t="s">
        <v>12</v>
      </c>
      <c r="B7" s="10">
        <v>42887</v>
      </c>
      <c r="C7" s="11">
        <v>42887.15</v>
      </c>
      <c r="D7" s="11">
        <v>42887.85763888889</v>
      </c>
      <c r="E7" s="12" t="str">
        <f>IF($G$6&gt;D7,"Allah kabul etsin... :)",IF(C7&gt;$G$6,"",D7-$G$6))</f>
        <v>Allah kabul etsin... :)</v>
      </c>
      <c r="F7" s="13">
        <f t="shared" si="1"/>
        <v>1</v>
      </c>
      <c r="G7" s="19" t="e">
        <f>VLOOKUP($G$5,$B$2:$E$31,3,0)-VLOOKUP($G$5,$B$2:$E$31,2,0)-VLOOKUP($G$5,$B$2:$E$31,4,0)</f>
        <v>#N/A</v>
      </c>
      <c r="H7" s="19"/>
      <c r="I7" s="14" t="str">
        <f t="shared" si="2"/>
        <v> </v>
      </c>
      <c r="J7" s="15">
        <f t="shared" si="3"/>
        <v>0.7076388888890506</v>
      </c>
      <c r="L7" s="36"/>
      <c r="M7" s="36"/>
      <c r="N7" s="36"/>
      <c r="O7" s="36"/>
      <c r="P7" s="37"/>
      <c r="Q7" s="36"/>
      <c r="R7" s="35"/>
      <c r="S7" s="35"/>
    </row>
    <row r="8" spans="1:19" ht="10.5" customHeight="1">
      <c r="A8" s="1" t="s">
        <v>13</v>
      </c>
      <c r="B8" s="10">
        <v>42888</v>
      </c>
      <c r="C8" s="11">
        <v>42888.149305555555</v>
      </c>
      <c r="D8" s="11">
        <v>42888.85763888889</v>
      </c>
      <c r="E8" s="12" t="str">
        <f t="shared" si="0"/>
        <v>Allah kabul etsin... :)</v>
      </c>
      <c r="F8" s="13">
        <f t="shared" si="1"/>
        <v>1</v>
      </c>
      <c r="G8" s="19" t="e">
        <f>VLOOKUP($G$5,$B$2:$E$31,4,0)</f>
        <v>#N/A</v>
      </c>
      <c r="H8" s="19"/>
      <c r="I8" s="14" t="str">
        <f t="shared" si="2"/>
        <v> </v>
      </c>
      <c r="J8" s="15">
        <f t="shared" si="3"/>
        <v>0.7083333333357587</v>
      </c>
      <c r="L8" s="35" t="s">
        <v>42</v>
      </c>
      <c r="M8" s="35"/>
      <c r="N8" s="35"/>
      <c r="O8" s="35"/>
      <c r="P8" s="35"/>
      <c r="Q8" s="35"/>
      <c r="R8" s="35"/>
      <c r="S8" s="35"/>
    </row>
    <row r="9" spans="1:19" ht="10.5" customHeight="1">
      <c r="A9" s="1" t="s">
        <v>14</v>
      </c>
      <c r="B9" s="10">
        <v>42889</v>
      </c>
      <c r="C9" s="11">
        <v>42889.149305555555</v>
      </c>
      <c r="D9" s="11">
        <v>42889.85833333333</v>
      </c>
      <c r="E9" s="12" t="str">
        <f t="shared" si="0"/>
        <v>Allah kabul etsin... :)</v>
      </c>
      <c r="F9" s="13">
        <f t="shared" si="1"/>
        <v>1</v>
      </c>
      <c r="G9" s="20">
        <f>SUM($F$2:$F$32)</f>
        <v>29</v>
      </c>
      <c r="H9" s="20"/>
      <c r="I9" s="14" t="str">
        <f t="shared" si="2"/>
        <v> </v>
      </c>
      <c r="J9" s="15">
        <f t="shared" si="3"/>
        <v>0.7090277777751908</v>
      </c>
      <c r="L9" s="38"/>
      <c r="M9" s="35"/>
      <c r="N9" s="35"/>
      <c r="O9" s="35"/>
      <c r="P9" s="35"/>
      <c r="Q9" s="35"/>
      <c r="R9" s="35"/>
      <c r="S9" s="35"/>
    </row>
    <row r="10" spans="1:19" ht="10.5" customHeight="1">
      <c r="A10" s="1" t="s">
        <v>15</v>
      </c>
      <c r="B10" s="10">
        <v>42890</v>
      </c>
      <c r="C10" s="11">
        <v>42890.14861111111</v>
      </c>
      <c r="D10" s="11">
        <v>42890.85902777778</v>
      </c>
      <c r="E10" s="12" t="str">
        <f t="shared" si="0"/>
        <v>Allah kabul etsin... :)</v>
      </c>
      <c r="F10" s="13">
        <f t="shared" si="1"/>
        <v>1</v>
      </c>
      <c r="G10" s="20">
        <f>30-$G$9</f>
        <v>1</v>
      </c>
      <c r="H10" s="20"/>
      <c r="I10" s="14" t="str">
        <f t="shared" si="2"/>
        <v> </v>
      </c>
      <c r="J10" s="15">
        <f t="shared" si="3"/>
        <v>0.7104166666686069</v>
      </c>
      <c r="L10" s="35"/>
      <c r="M10" s="35"/>
      <c r="N10" s="35"/>
      <c r="O10" s="35"/>
      <c r="P10" s="35"/>
      <c r="Q10" s="35"/>
      <c r="R10" s="35"/>
      <c r="S10" s="35"/>
    </row>
    <row r="11" spans="1:19" ht="10.5" customHeight="1">
      <c r="A11" s="1" t="s">
        <v>16</v>
      </c>
      <c r="B11" s="10">
        <v>42891</v>
      </c>
      <c r="C11" s="11">
        <v>42891.14791666667</v>
      </c>
      <c r="D11" s="11">
        <v>42891.85902777778</v>
      </c>
      <c r="E11" s="12" t="str">
        <f t="shared" si="0"/>
        <v>Allah kabul etsin... :)</v>
      </c>
      <c r="F11" s="13">
        <f t="shared" si="1"/>
        <v>1</v>
      </c>
      <c r="I11" s="14" t="str">
        <f t="shared" si="2"/>
        <v> </v>
      </c>
      <c r="J11" s="15">
        <f t="shared" si="3"/>
        <v>0.711111111108039</v>
      </c>
      <c r="L11" s="35"/>
      <c r="M11" s="35"/>
      <c r="N11" s="35"/>
      <c r="O11" s="35"/>
      <c r="P11" s="35"/>
      <c r="Q11" s="35"/>
      <c r="R11" s="35"/>
      <c r="S11" s="35"/>
    </row>
    <row r="12" spans="1:19" ht="10.5" customHeight="1">
      <c r="A12" s="1" t="s">
        <v>17</v>
      </c>
      <c r="B12" s="10">
        <v>42892</v>
      </c>
      <c r="C12" s="11">
        <v>42892.14791666667</v>
      </c>
      <c r="D12" s="11">
        <v>42892.85972222222</v>
      </c>
      <c r="E12" s="12" t="str">
        <f t="shared" si="0"/>
        <v>Allah kabul etsin... :)</v>
      </c>
      <c r="F12" s="13">
        <f aca="true" t="shared" si="4" ref="F12:F32">IF($E12="Allah kabul etsin... :)",1,0)</f>
        <v>1</v>
      </c>
      <c r="I12" s="14" t="str">
        <f t="shared" si="2"/>
        <v> </v>
      </c>
      <c r="J12" s="15">
        <f t="shared" si="3"/>
        <v>0.7118055555547471</v>
      </c>
      <c r="L12" s="35"/>
      <c r="M12" s="35"/>
      <c r="N12" s="35"/>
      <c r="O12" s="35"/>
      <c r="P12" s="35"/>
      <c r="Q12" s="35"/>
      <c r="R12" s="35"/>
      <c r="S12" s="35"/>
    </row>
    <row r="13" spans="1:19" ht="10.5">
      <c r="A13" s="1" t="s">
        <v>18</v>
      </c>
      <c r="B13" s="10">
        <v>42893</v>
      </c>
      <c r="C13" s="11">
        <v>42893.14722222222</v>
      </c>
      <c r="D13" s="11">
        <v>42893.86041666667</v>
      </c>
      <c r="E13" s="12" t="str">
        <f t="shared" si="0"/>
        <v>Allah kabul etsin... :)</v>
      </c>
      <c r="F13" s="13">
        <f t="shared" si="4"/>
        <v>1</v>
      </c>
      <c r="I13" s="14" t="str">
        <f t="shared" si="2"/>
        <v> </v>
      </c>
      <c r="J13" s="15">
        <f t="shared" si="3"/>
        <v>0.7131944444481633</v>
      </c>
      <c r="L13" s="35" t="s">
        <v>43</v>
      </c>
      <c r="M13" s="35"/>
      <c r="N13" s="35"/>
      <c r="O13" s="35"/>
      <c r="P13" s="35"/>
      <c r="Q13" s="35"/>
      <c r="R13" s="35"/>
      <c r="S13" s="35"/>
    </row>
    <row r="14" spans="1:19" ht="12.75" customHeight="1">
      <c r="A14" s="1" t="s">
        <v>19</v>
      </c>
      <c r="B14" s="10">
        <v>42894</v>
      </c>
      <c r="C14" s="11">
        <v>42894.146527777775</v>
      </c>
      <c r="D14" s="11">
        <v>42894.86041666667</v>
      </c>
      <c r="E14" s="12" t="str">
        <f t="shared" si="0"/>
        <v>Allah kabul etsin... :)</v>
      </c>
      <c r="F14" s="13">
        <f t="shared" si="4"/>
        <v>1</v>
      </c>
      <c r="I14" s="14" t="str">
        <f t="shared" si="2"/>
        <v> </v>
      </c>
      <c r="J14" s="15">
        <f>D14-C14</f>
        <v>0.7138888888948713</v>
      </c>
      <c r="L14" s="35"/>
      <c r="M14" s="35"/>
      <c r="N14" s="35"/>
      <c r="O14" s="35"/>
      <c r="P14" s="35"/>
      <c r="Q14" s="35"/>
      <c r="R14" s="35"/>
      <c r="S14" s="35"/>
    </row>
    <row r="15" spans="1:19" ht="10.5" customHeight="1">
      <c r="A15" s="1" t="s">
        <v>20</v>
      </c>
      <c r="B15" s="10">
        <v>42895</v>
      </c>
      <c r="C15" s="11">
        <v>42895.146527777775</v>
      </c>
      <c r="D15" s="11">
        <v>42895.86111111111</v>
      </c>
      <c r="E15" s="12" t="str">
        <f t="shared" si="0"/>
        <v>Allah kabul etsin... :)</v>
      </c>
      <c r="F15" s="13">
        <f t="shared" si="4"/>
        <v>1</v>
      </c>
      <c r="I15" s="14" t="str">
        <f t="shared" si="2"/>
        <v> </v>
      </c>
      <c r="J15" s="15">
        <f aca="true" t="shared" si="5" ref="J15:J29">D15-C15</f>
        <v>0.7145833333343035</v>
      </c>
      <c r="L15" s="35"/>
      <c r="M15" s="35"/>
      <c r="N15" s="35"/>
      <c r="O15" s="35"/>
      <c r="P15" s="35"/>
      <c r="Q15" s="35"/>
      <c r="R15" s="35"/>
      <c r="S15" s="35"/>
    </row>
    <row r="16" spans="1:19" ht="10.5" customHeight="1">
      <c r="A16" s="1" t="s">
        <v>21</v>
      </c>
      <c r="B16" s="10">
        <v>42896</v>
      </c>
      <c r="C16" s="11">
        <v>42896.146527777775</v>
      </c>
      <c r="D16" s="11">
        <v>42896.86111111111</v>
      </c>
      <c r="E16" s="12" t="str">
        <f t="shared" si="0"/>
        <v>Allah kabul etsin... :)</v>
      </c>
      <c r="F16" s="13">
        <f t="shared" si="4"/>
        <v>1</v>
      </c>
      <c r="I16" s="14" t="str">
        <f t="shared" si="2"/>
        <v> </v>
      </c>
      <c r="J16" s="15">
        <f t="shared" si="5"/>
        <v>0.7145833333343035</v>
      </c>
      <c r="L16" s="35"/>
      <c r="M16" s="35"/>
      <c r="N16" s="35"/>
      <c r="O16" s="35"/>
      <c r="P16" s="35"/>
      <c r="Q16" s="35"/>
      <c r="R16" s="35"/>
      <c r="S16" s="35"/>
    </row>
    <row r="17" spans="1:19" ht="10.5" customHeight="1">
      <c r="A17" s="1" t="s">
        <v>22</v>
      </c>
      <c r="B17" s="10">
        <v>42897</v>
      </c>
      <c r="C17" s="11">
        <v>42897.145833333336</v>
      </c>
      <c r="D17" s="11">
        <v>42897.861805555556</v>
      </c>
      <c r="E17" s="12" t="str">
        <f t="shared" si="0"/>
        <v>Allah kabul etsin... :)</v>
      </c>
      <c r="F17" s="13">
        <f t="shared" si="4"/>
        <v>1</v>
      </c>
      <c r="I17" s="14" t="str">
        <f t="shared" si="2"/>
        <v> </v>
      </c>
      <c r="J17" s="15">
        <f t="shared" si="5"/>
        <v>0.7159722222204437</v>
      </c>
      <c r="L17" s="35" t="s">
        <v>39</v>
      </c>
      <c r="M17" s="35"/>
      <c r="N17" s="35"/>
      <c r="O17" s="35"/>
      <c r="P17" s="35"/>
      <c r="Q17" s="35"/>
      <c r="R17" s="35"/>
      <c r="S17" s="35"/>
    </row>
    <row r="18" spans="1:19" ht="10.5" customHeight="1">
      <c r="A18" s="1" t="s">
        <v>23</v>
      </c>
      <c r="B18" s="10">
        <v>42898</v>
      </c>
      <c r="C18" s="11">
        <v>42898.145833333336</v>
      </c>
      <c r="D18" s="11">
        <v>42898.861805555556</v>
      </c>
      <c r="E18" s="12" t="str">
        <f t="shared" si="0"/>
        <v>Allah kabul etsin... :)</v>
      </c>
      <c r="F18" s="13">
        <f t="shared" si="4"/>
        <v>1</v>
      </c>
      <c r="I18" s="14" t="str">
        <f t="shared" si="2"/>
        <v> </v>
      </c>
      <c r="J18" s="15">
        <f t="shared" si="5"/>
        <v>0.7159722222204437</v>
      </c>
      <c r="K18" s="15"/>
      <c r="L18" s="35"/>
      <c r="M18" s="35"/>
      <c r="N18" s="35"/>
      <c r="O18" s="35"/>
      <c r="P18" s="35"/>
      <c r="Q18" s="35"/>
      <c r="R18" s="35"/>
      <c r="S18" s="35"/>
    </row>
    <row r="19" spans="1:19" s="16" customFormat="1" ht="10.5" customHeight="1">
      <c r="A19" s="31" t="s">
        <v>24</v>
      </c>
      <c r="B19" s="10">
        <v>42899</v>
      </c>
      <c r="C19" s="11">
        <v>42899.145833333336</v>
      </c>
      <c r="D19" s="11">
        <v>42899.8625</v>
      </c>
      <c r="E19" s="32" t="str">
        <f t="shared" si="0"/>
        <v>Allah kabul etsin... :)</v>
      </c>
      <c r="F19" s="21">
        <f t="shared" si="4"/>
        <v>1</v>
      </c>
      <c r="G19" s="22"/>
      <c r="H19" s="22"/>
      <c r="I19" s="23" t="str">
        <f t="shared" si="2"/>
        <v> </v>
      </c>
      <c r="J19" s="24">
        <f t="shared" si="5"/>
        <v>0.7166666666671517</v>
      </c>
      <c r="K19" s="24"/>
      <c r="L19" s="39"/>
      <c r="M19" s="39"/>
      <c r="N19" s="39"/>
      <c r="O19" s="39"/>
      <c r="P19" s="39"/>
      <c r="Q19" s="39"/>
      <c r="R19" s="39"/>
      <c r="S19" s="39"/>
    </row>
    <row r="20" spans="1:19" ht="10.5" customHeight="1">
      <c r="A20" s="1" t="s">
        <v>25</v>
      </c>
      <c r="B20" s="10">
        <v>42900</v>
      </c>
      <c r="C20" s="11">
        <v>42900.14513888889</v>
      </c>
      <c r="D20" s="11">
        <v>42900.8625</v>
      </c>
      <c r="E20" s="12" t="str">
        <f t="shared" si="0"/>
        <v>Allah kabul etsin... :)</v>
      </c>
      <c r="F20" s="13">
        <f t="shared" si="4"/>
        <v>1</v>
      </c>
      <c r="I20" s="14" t="str">
        <f t="shared" si="2"/>
        <v> </v>
      </c>
      <c r="J20" s="15">
        <f t="shared" si="5"/>
        <v>0.7173611111138598</v>
      </c>
      <c r="K20" s="15"/>
      <c r="L20" s="35"/>
      <c r="M20" s="35"/>
      <c r="N20" s="35"/>
      <c r="O20" s="35"/>
      <c r="P20" s="35"/>
      <c r="Q20" s="35"/>
      <c r="R20" s="35"/>
      <c r="S20" s="35"/>
    </row>
    <row r="21" spans="1:19" ht="10.5" customHeight="1">
      <c r="A21" s="1" t="s">
        <v>26</v>
      </c>
      <c r="B21" s="10">
        <v>42901</v>
      </c>
      <c r="C21" s="11">
        <v>42901.14513888889</v>
      </c>
      <c r="D21" s="11">
        <v>42901.86319444444</v>
      </c>
      <c r="E21" s="12" t="str">
        <f t="shared" si="0"/>
        <v>Allah kabul etsin... :)</v>
      </c>
      <c r="F21" s="13">
        <f t="shared" si="4"/>
        <v>1</v>
      </c>
      <c r="I21" s="14" t="str">
        <f t="shared" si="2"/>
        <v> </v>
      </c>
      <c r="J21" s="15">
        <f t="shared" si="5"/>
        <v>0.7180555555532919</v>
      </c>
      <c r="K21" s="15"/>
      <c r="L21" s="35"/>
      <c r="M21" s="35"/>
      <c r="N21" s="35"/>
      <c r="O21" s="35"/>
      <c r="P21" s="35"/>
      <c r="Q21" s="35"/>
      <c r="R21" s="35"/>
      <c r="S21" s="35"/>
    </row>
    <row r="22" spans="1:19" ht="10.5" customHeight="1">
      <c r="A22" s="1" t="s">
        <v>27</v>
      </c>
      <c r="B22" s="10">
        <v>42902</v>
      </c>
      <c r="C22" s="11">
        <v>42902.14513888889</v>
      </c>
      <c r="D22" s="11">
        <v>42902.86319444444</v>
      </c>
      <c r="E22" s="12" t="str">
        <f t="shared" si="0"/>
        <v>Allah kabul etsin... :)</v>
      </c>
      <c r="F22" s="13">
        <f t="shared" si="4"/>
        <v>1</v>
      </c>
      <c r="I22" s="14" t="str">
        <f t="shared" si="2"/>
        <v> </v>
      </c>
      <c r="J22" s="15">
        <f t="shared" si="5"/>
        <v>0.7180555555532919</v>
      </c>
      <c r="K22" s="15"/>
      <c r="L22" s="35" t="s">
        <v>40</v>
      </c>
      <c r="M22" s="35"/>
      <c r="N22" s="35"/>
      <c r="O22" s="35"/>
      <c r="P22" s="35"/>
      <c r="Q22" s="35"/>
      <c r="R22" s="35"/>
      <c r="S22" s="35"/>
    </row>
    <row r="23" spans="1:19" ht="10.5" customHeight="1">
      <c r="A23" s="1" t="s">
        <v>28</v>
      </c>
      <c r="B23" s="10">
        <v>42903</v>
      </c>
      <c r="C23" s="11">
        <v>42903.14513888889</v>
      </c>
      <c r="D23" s="11">
        <v>42903.86319444444</v>
      </c>
      <c r="E23" s="12" t="str">
        <f t="shared" si="0"/>
        <v>Allah kabul etsin... :)</v>
      </c>
      <c r="F23" s="13">
        <f t="shared" si="4"/>
        <v>1</v>
      </c>
      <c r="I23" s="14" t="str">
        <f t="shared" si="2"/>
        <v> </v>
      </c>
      <c r="J23" s="15">
        <f t="shared" si="5"/>
        <v>0.7180555555532919</v>
      </c>
      <c r="K23" s="15"/>
      <c r="L23" s="35"/>
      <c r="M23" s="35"/>
      <c r="N23" s="35"/>
      <c r="O23" s="35"/>
      <c r="P23" s="35"/>
      <c r="Q23" s="35"/>
      <c r="R23" s="35"/>
      <c r="S23" s="35"/>
    </row>
    <row r="24" spans="1:19" ht="10.5">
      <c r="A24" s="1" t="s">
        <v>29</v>
      </c>
      <c r="B24" s="10">
        <v>42904</v>
      </c>
      <c r="C24" s="11">
        <v>42904.14513888889</v>
      </c>
      <c r="D24" s="11">
        <v>42904.86388888889</v>
      </c>
      <c r="E24" s="12" t="str">
        <f t="shared" si="0"/>
        <v>Allah kabul etsin... :)</v>
      </c>
      <c r="F24" s="13">
        <f t="shared" si="4"/>
        <v>1</v>
      </c>
      <c r="I24" s="14" t="str">
        <f t="shared" si="2"/>
        <v> </v>
      </c>
      <c r="J24" s="15">
        <f t="shared" si="5"/>
        <v>0.71875</v>
      </c>
      <c r="K24" s="15"/>
      <c r="L24" s="35" t="s">
        <v>41</v>
      </c>
      <c r="M24" s="35"/>
      <c r="N24" s="35"/>
      <c r="O24" s="35"/>
      <c r="P24" s="35"/>
      <c r="Q24" s="35"/>
      <c r="R24" s="35"/>
      <c r="S24" s="35"/>
    </row>
    <row r="25" spans="1:19" ht="10.5">
      <c r="A25" s="1" t="s">
        <v>30</v>
      </c>
      <c r="B25" s="10">
        <v>42905</v>
      </c>
      <c r="C25" s="11">
        <v>42905.14513888889</v>
      </c>
      <c r="D25" s="11">
        <v>42905.86388888889</v>
      </c>
      <c r="E25" s="12" t="str">
        <f t="shared" si="0"/>
        <v>Allah kabul etsin... :)</v>
      </c>
      <c r="F25" s="13">
        <f t="shared" si="4"/>
        <v>1</v>
      </c>
      <c r="I25" s="14" t="str">
        <f t="shared" si="2"/>
        <v> </v>
      </c>
      <c r="J25" s="15">
        <f t="shared" si="5"/>
        <v>0.71875</v>
      </c>
      <c r="K25" s="15"/>
      <c r="L25" s="35"/>
      <c r="M25" s="35"/>
      <c r="N25" s="35"/>
      <c r="O25" s="35"/>
      <c r="P25" s="35"/>
      <c r="Q25" s="35"/>
      <c r="R25" s="35"/>
      <c r="S25" s="35"/>
    </row>
    <row r="26" spans="1:19" ht="10.5">
      <c r="A26" s="1" t="s">
        <v>31</v>
      </c>
      <c r="B26" s="10">
        <v>42906</v>
      </c>
      <c r="C26" s="11">
        <v>42906.14513888889</v>
      </c>
      <c r="D26" s="11">
        <v>42906.86388888889</v>
      </c>
      <c r="E26" s="12" t="str">
        <f t="shared" si="0"/>
        <v>Allah kabul etsin... :)</v>
      </c>
      <c r="F26" s="13">
        <f t="shared" si="4"/>
        <v>1</v>
      </c>
      <c r="I26" s="14" t="str">
        <f t="shared" si="2"/>
        <v> </v>
      </c>
      <c r="J26" s="15">
        <f t="shared" si="5"/>
        <v>0.71875</v>
      </c>
      <c r="K26" s="15"/>
      <c r="L26" s="35"/>
      <c r="M26" s="35"/>
      <c r="N26" s="35"/>
      <c r="O26" s="35"/>
      <c r="P26" s="35"/>
      <c r="Q26" s="35"/>
      <c r="R26" s="35"/>
      <c r="S26" s="35"/>
    </row>
    <row r="27" spans="1:19" s="25" customFormat="1" ht="10.5">
      <c r="A27" s="26" t="s">
        <v>32</v>
      </c>
      <c r="B27" s="10">
        <v>42907</v>
      </c>
      <c r="C27" s="33">
        <v>42907.14513888889</v>
      </c>
      <c r="D27" s="33">
        <v>42907.86388888889</v>
      </c>
      <c r="E27" s="34" t="str">
        <f t="shared" si="0"/>
        <v>Allah kabul etsin... :)</v>
      </c>
      <c r="F27" s="27">
        <f t="shared" si="4"/>
        <v>1</v>
      </c>
      <c r="G27" s="27"/>
      <c r="H27" s="27"/>
      <c r="I27" s="28" t="str">
        <f t="shared" si="2"/>
        <v> </v>
      </c>
      <c r="J27" s="29">
        <f t="shared" si="5"/>
        <v>0.71875</v>
      </c>
      <c r="K27" s="29" t="s">
        <v>33</v>
      </c>
      <c r="L27" s="40"/>
      <c r="M27" s="40"/>
      <c r="N27" s="40"/>
      <c r="O27" s="40"/>
      <c r="P27" s="40"/>
      <c r="Q27" s="40"/>
      <c r="R27" s="40"/>
      <c r="S27" s="40"/>
    </row>
    <row r="28" spans="1:11" ht="10.5">
      <c r="A28" s="1" t="s">
        <v>34</v>
      </c>
      <c r="B28" s="10">
        <v>42908</v>
      </c>
      <c r="C28" s="11">
        <v>42908.145833333336</v>
      </c>
      <c r="D28" s="11">
        <v>42908.864583333336</v>
      </c>
      <c r="E28" s="12" t="str">
        <f t="shared" si="0"/>
        <v>Allah kabul etsin... :)</v>
      </c>
      <c r="F28" s="13">
        <f t="shared" si="4"/>
        <v>1</v>
      </c>
      <c r="I28" s="14" t="str">
        <f t="shared" si="2"/>
        <v> </v>
      </c>
      <c r="J28" s="15">
        <f t="shared" si="5"/>
        <v>0.71875</v>
      </c>
      <c r="K28" s="15"/>
    </row>
    <row r="29" spans="1:11" ht="12.75" customHeight="1">
      <c r="A29" s="1" t="s">
        <v>35</v>
      </c>
      <c r="B29" s="10">
        <v>42909</v>
      </c>
      <c r="C29" s="11">
        <v>42909.145833333336</v>
      </c>
      <c r="D29" s="11">
        <v>42909.864583333336</v>
      </c>
      <c r="E29" s="12" t="str">
        <f t="shared" si="0"/>
        <v>Allah kabul etsin... :)</v>
      </c>
      <c r="F29" s="13">
        <f t="shared" si="4"/>
        <v>1</v>
      </c>
      <c r="I29" s="14" t="str">
        <f t="shared" si="2"/>
        <v> </v>
      </c>
      <c r="J29" s="15">
        <f t="shared" si="5"/>
        <v>0.71875</v>
      </c>
      <c r="K29" s="15"/>
    </row>
    <row r="30" spans="1:11" ht="10.5" customHeight="1">
      <c r="A30" s="1" t="s">
        <v>36</v>
      </c>
      <c r="B30" s="10">
        <v>42910</v>
      </c>
      <c r="C30" s="11">
        <v>42910.145833333336</v>
      </c>
      <c r="D30" s="11">
        <v>42910.864583333336</v>
      </c>
      <c r="E30" s="12" t="str">
        <f t="shared" si="0"/>
        <v>Allah kabul etsin... :)</v>
      </c>
      <c r="F30" s="13">
        <f t="shared" si="4"/>
        <v>1</v>
      </c>
      <c r="I30" s="14" t="str">
        <f t="shared" si="2"/>
        <v> </v>
      </c>
      <c r="J30" s="15">
        <f>D30-C30</f>
        <v>0.71875</v>
      </c>
      <c r="K30" s="15"/>
    </row>
    <row r="31" spans="2:11" ht="10.5" customHeight="1">
      <c r="B31" s="10"/>
      <c r="C31" s="11"/>
      <c r="D31" s="11"/>
      <c r="E31" s="12"/>
      <c r="F31" s="13"/>
      <c r="I31" s="14" t="str">
        <f t="shared" si="2"/>
        <v> </v>
      </c>
      <c r="J31" s="15"/>
      <c r="K31" s="15"/>
    </row>
    <row r="32" spans="1:11" ht="10.5" customHeight="1">
      <c r="A32" s="26"/>
      <c r="B32" s="10"/>
      <c r="C32" s="41"/>
      <c r="D32" s="41"/>
      <c r="E32" s="41"/>
      <c r="F32" s="13">
        <f t="shared" si="4"/>
        <v>0</v>
      </c>
      <c r="I32" s="14"/>
      <c r="J32" s="15"/>
      <c r="K32" s="15"/>
    </row>
    <row r="33" ht="10.5" customHeight="1"/>
    <row r="35" ht="10.5" customHeight="1"/>
    <row r="36" ht="18.75" customHeight="1">
      <c r="B36" s="30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 password="8C52" sheet="1" selectLockedCells="1" selectUnlockedCells="1"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2022-03-09T14:54:58Z</dcterms:modified>
  <cp:category/>
  <cp:version/>
  <cp:contentType/>
  <cp:contentStatus/>
</cp:coreProperties>
</file>