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0490" windowHeight="7665" activeTab="0"/>
  </bookViews>
  <sheets>
    <sheet name="Çanakkale Excel 2022 İmsakiyesi" sheetId="1" r:id="rId1"/>
  </sheets>
  <definedNames>
    <definedName name="_xlnm.Print_Area">#REF!</definedName>
    <definedName name="Z_E398B32B_5FE6_418E_A2E8_EB6AFB8E386C_.wvu.PrintArea">#REF!</definedName>
  </definedNames>
  <calcPr fullCalcOnLoad="1"/>
</workbook>
</file>

<file path=xl/sharedStrings.xml><?xml version="1.0" encoding="utf-8"?>
<sst xmlns="http://schemas.openxmlformats.org/spreadsheetml/2006/main" count="44" uniqueCount="44">
  <si>
    <t>Gün</t>
  </si>
  <si>
    <t>Tarih</t>
  </si>
  <si>
    <t>Sahur</t>
  </si>
  <si>
    <t>İftar</t>
  </si>
  <si>
    <t>İftara ne kadar kaldı</t>
  </si>
  <si>
    <t>Kaç saattir oruç
tutuyorum</t>
  </si>
  <si>
    <t>1. Gün</t>
  </si>
  <si>
    <t>2. Gün</t>
  </si>
  <si>
    <t>3. Gün</t>
  </si>
  <si>
    <t>4. Gün</t>
  </si>
  <si>
    <t>5. Gün</t>
  </si>
  <si>
    <t>6. Gün</t>
  </si>
  <si>
    <t>7. Gün</t>
  </si>
  <si>
    <t>8. Gün</t>
  </si>
  <si>
    <t>9. Gün</t>
  </si>
  <si>
    <t>10. Gün</t>
  </si>
  <si>
    <t>11. Gün</t>
  </si>
  <si>
    <t>12. Gün</t>
  </si>
  <si>
    <t>13. Gün</t>
  </si>
  <si>
    <t>14. Gün</t>
  </si>
  <si>
    <t>15. Gün</t>
  </si>
  <si>
    <t>16. Gün</t>
  </si>
  <si>
    <t>17. Gün</t>
  </si>
  <si>
    <t>18. Gün</t>
  </si>
  <si>
    <t>19. Gün</t>
  </si>
  <si>
    <t>20. Gün</t>
  </si>
  <si>
    <t>21. Gün</t>
  </si>
  <si>
    <t>22. Gün</t>
  </si>
  <si>
    <t>23. Gün</t>
  </si>
  <si>
    <t>24. Gün</t>
  </si>
  <si>
    <t>25. Gün</t>
  </si>
  <si>
    <t>26. Gün</t>
  </si>
  <si>
    <t>27. Gün</t>
  </si>
  <si>
    <t>28. Gün</t>
  </si>
  <si>
    <t>29. Gün</t>
  </si>
  <si>
    <t>30. Gün</t>
  </si>
  <si>
    <t>Toplam
  süre</t>
  </si>
  <si>
    <t>27 NİSAN 2022 ÇARŞAMBA GÜNÜ, KADİR GECESİDİR.</t>
  </si>
  <si>
    <t>ORUCU AÇMADAM ÖNCE CAMİLERDEN EZAN SESİNİ DUYUNUZ.</t>
  </si>
  <si>
    <t>DAKİKALARDA FARKLILIKLAR OLABİLİR. ALLAH KABUL ETSİN.</t>
  </si>
  <si>
    <t>02 MAYIS 2022 PAZARTESİ GÜNÜ, RAMAZAN BAYRAMI 1. GÜNÜDÜR.</t>
  </si>
  <si>
    <t>İMSAK VAKTİ, ORUÇ BAŞLAMA ZAMANIDIR.</t>
  </si>
  <si>
    <t>İMSAKİYE DİYANET İŞLERİ BAŞKANLIĞI RESMİ SİTESİNDEN ALINMIŞTIR.</t>
  </si>
  <si>
    <t xml:space="preserve">ÇANAKKALE İÇİN BAYRAM NAMAZ VAKTİ: 06:46 FİTRE BEDELİ: 40 TL 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</si>
</sst>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hh:mm;@"/>
    <numFmt numFmtId="173" formatCode="dd\ mmmm\ dddd"/>
    <numFmt numFmtId="174" formatCode="h:mm"/>
    <numFmt numFmtId="175" formatCode="m/d/yyyy"/>
    <numFmt numFmtId="176" formatCode="m/d/yyyy\ h:mm"/>
    <numFmt numFmtId="177" formatCode="mmm/yyyy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¥€-2]\ #,##0.00_);[Red]\([$€-2]\ #,##0.00\)"/>
  </numFmts>
  <fonts count="57">
    <font>
      <sz val="10"/>
      <name val="Arial"/>
      <family val="2"/>
    </font>
    <font>
      <sz val="8"/>
      <name val="Tahoma"/>
      <family val="2"/>
    </font>
    <font>
      <sz val="8"/>
      <color indexed="9"/>
      <name val="Tahoma"/>
      <family val="2"/>
    </font>
    <font>
      <b/>
      <sz val="8"/>
      <color indexed="1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u val="single"/>
      <sz val="8"/>
      <color indexed="12"/>
      <name val="Tahoma"/>
      <family val="2"/>
    </font>
    <font>
      <sz val="16"/>
      <color indexed="10"/>
      <name val="Haettenschweiler"/>
      <family val="2"/>
    </font>
    <font>
      <u val="single"/>
      <sz val="10"/>
      <color indexed="36"/>
      <name val="Arial"/>
      <family val="2"/>
    </font>
    <font>
      <u val="single"/>
      <sz val="8"/>
      <color indexed="12"/>
      <name val="Bahnschrift Semi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Bahnschrift SemiBold"/>
      <family val="2"/>
    </font>
    <font>
      <sz val="12"/>
      <color indexed="8"/>
      <name val="Bahnschrift SemiBold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Bahnschrift SemiBold"/>
      <family val="2"/>
    </font>
    <font>
      <sz val="12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ill="0" applyBorder="0" applyAlignment="0" applyProtection="0"/>
    <xf numFmtId="0" fontId="44" fillId="20" borderId="5" applyNumberFormat="0" applyAlignment="0" applyProtection="0"/>
    <xf numFmtId="0" fontId="1" fillId="0" borderId="0">
      <alignment/>
      <protection/>
    </xf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42" applyFont="1" applyBorder="1" applyAlignment="1" applyProtection="1">
      <alignment horizontal="left"/>
      <protection hidden="1"/>
    </xf>
    <xf numFmtId="0" fontId="1" fillId="0" borderId="0" xfId="42" applyFont="1" applyBorder="1" applyAlignment="1" applyProtection="1">
      <alignment/>
      <protection hidden="1"/>
    </xf>
    <xf numFmtId="172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Border="1" applyAlignment="1" applyProtection="1">
      <alignment horizontal="center"/>
      <protection hidden="1"/>
    </xf>
    <xf numFmtId="0" fontId="2" fillId="0" borderId="0" xfId="42" applyFont="1" applyBorder="1" applyAlignment="1" applyProtection="1">
      <alignment/>
      <protection hidden="1"/>
    </xf>
    <xf numFmtId="0" fontId="3" fillId="0" borderId="0" xfId="42" applyFont="1" applyBorder="1" applyAlignment="1" applyProtection="1">
      <alignment horizontal="center"/>
      <protection hidden="1"/>
    </xf>
    <xf numFmtId="0" fontId="4" fillId="33" borderId="10" xfId="42" applyFont="1" applyFill="1" applyBorder="1" applyAlignment="1" applyProtection="1">
      <alignment horizontal="center" vertical="center"/>
      <protection hidden="1"/>
    </xf>
    <xf numFmtId="172" fontId="4" fillId="33" borderId="10" xfId="42" applyNumberFormat="1" applyFont="1" applyFill="1" applyBorder="1" applyAlignment="1" applyProtection="1">
      <alignment horizontal="center" vertical="center"/>
      <protection hidden="1"/>
    </xf>
    <xf numFmtId="0" fontId="5" fillId="33" borderId="10" xfId="42" applyFont="1" applyFill="1" applyBorder="1" applyAlignment="1" applyProtection="1">
      <alignment horizontal="center" vertical="center" wrapText="1"/>
      <protection hidden="1"/>
    </xf>
    <xf numFmtId="173" fontId="1" fillId="0" borderId="0" xfId="42" applyNumberFormat="1" applyFont="1" applyBorder="1" applyAlignment="1" applyProtection="1">
      <alignment horizontal="left"/>
      <protection hidden="1"/>
    </xf>
    <xf numFmtId="172" fontId="1" fillId="0" borderId="0" xfId="42" applyNumberFormat="1" applyFont="1" applyBorder="1" applyAlignment="1" applyProtection="1">
      <alignment horizontal="right"/>
      <protection hidden="1"/>
    </xf>
    <xf numFmtId="174" fontId="1" fillId="0" borderId="0" xfId="42" applyNumberFormat="1" applyFont="1" applyBorder="1" applyAlignment="1" applyProtection="1">
      <alignment horizontal="center"/>
      <protection hidden="1"/>
    </xf>
    <xf numFmtId="0" fontId="6" fillId="0" borderId="0" xfId="42" applyFont="1" applyBorder="1" applyAlignment="1" applyProtection="1">
      <alignment/>
      <protection hidden="1"/>
    </xf>
    <xf numFmtId="174" fontId="3" fillId="0" borderId="0" xfId="42" applyNumberFormat="1" applyFont="1" applyBorder="1" applyAlignment="1" applyProtection="1">
      <alignment horizontal="center"/>
      <protection hidden="1"/>
    </xf>
    <xf numFmtId="174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Fill="1" applyBorder="1" applyAlignment="1" applyProtection="1">
      <alignment/>
      <protection hidden="1"/>
    </xf>
    <xf numFmtId="175" fontId="2" fillId="0" borderId="0" xfId="42" applyNumberFormat="1" applyFont="1" applyBorder="1" applyAlignment="1" applyProtection="1">
      <alignment/>
      <protection hidden="1"/>
    </xf>
    <xf numFmtId="176" fontId="2" fillId="0" borderId="0" xfId="42" applyNumberFormat="1" applyFont="1" applyBorder="1" applyAlignment="1" applyProtection="1">
      <alignment horizontal="left"/>
      <protection hidden="1"/>
    </xf>
    <xf numFmtId="174" fontId="2" fillId="0" borderId="0" xfId="42" applyNumberFormat="1" applyFont="1" applyBorder="1" applyAlignment="1" applyProtection="1">
      <alignment/>
      <protection hidden="1"/>
    </xf>
    <xf numFmtId="1" fontId="2" fillId="0" borderId="0" xfId="42" applyNumberFormat="1" applyFont="1" applyBorder="1" applyAlignment="1" applyProtection="1">
      <alignment/>
      <protection hidden="1"/>
    </xf>
    <xf numFmtId="0" fontId="6" fillId="0" borderId="0" xfId="42" applyFont="1" applyFill="1" applyBorder="1" applyAlignment="1" applyProtection="1">
      <alignment/>
      <protection hidden="1"/>
    </xf>
    <xf numFmtId="0" fontId="2" fillId="0" borderId="0" xfId="42" applyFont="1" applyFill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/>
      <protection hidden="1"/>
    </xf>
    <xf numFmtId="0" fontId="7" fillId="0" borderId="0" xfId="42" applyFont="1" applyFill="1" applyBorder="1" applyAlignment="1" applyProtection="1">
      <alignment vertical="center"/>
      <protection hidden="1"/>
    </xf>
    <xf numFmtId="0" fontId="7" fillId="0" borderId="0" xfId="42" applyFont="1" applyBorder="1" applyAlignment="1" applyProtection="1">
      <alignment horizontal="left"/>
      <protection hidden="1"/>
    </xf>
    <xf numFmtId="0" fontId="6" fillId="0" borderId="0" xfId="42" applyFont="1" applyFill="1" applyBorder="1" applyAlignment="1" applyProtection="1">
      <alignment vertical="center"/>
      <protection hidden="1"/>
    </xf>
    <xf numFmtId="174" fontId="7" fillId="0" borderId="0" xfId="42" applyNumberFormat="1" applyFont="1" applyFill="1" applyBorder="1" applyAlignment="1" applyProtection="1">
      <alignment vertical="center"/>
      <protection hidden="1"/>
    </xf>
    <xf numFmtId="0" fontId="9" fillId="0" borderId="0" xfId="42" applyFont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 horizontal="center"/>
      <protection hidden="1"/>
    </xf>
    <xf numFmtId="174" fontId="7" fillId="0" borderId="0" xfId="42" applyNumberFormat="1" applyFont="1" applyFill="1" applyBorder="1" applyAlignment="1" applyProtection="1">
      <alignment horizontal="center" vertical="center"/>
      <protection hidden="1"/>
    </xf>
    <xf numFmtId="0" fontId="53" fillId="0" borderId="0" xfId="42" applyFont="1" applyBorder="1" applyAlignment="1" applyProtection="1">
      <alignment/>
      <protection hidden="1"/>
    </xf>
    <xf numFmtId="0" fontId="53" fillId="0" borderId="0" xfId="42" applyFont="1" applyFill="1" applyBorder="1" applyAlignment="1" applyProtection="1">
      <alignment/>
      <protection hidden="1"/>
    </xf>
    <xf numFmtId="0" fontId="54" fillId="0" borderId="0" xfId="42" applyFont="1" applyFill="1" applyBorder="1" applyAlignment="1" applyProtection="1">
      <alignment vertical="center"/>
      <protection hidden="1"/>
    </xf>
    <xf numFmtId="0" fontId="8" fillId="0" borderId="0" xfId="48">
      <alignment/>
      <protection/>
    </xf>
    <xf numFmtId="20" fontId="53" fillId="0" borderId="0" xfId="42" applyNumberFormat="1" applyFont="1" applyBorder="1" applyAlignment="1" applyProtection="1">
      <alignment/>
      <protection hidden="1"/>
    </xf>
    <xf numFmtId="0" fontId="55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 wrapText="1"/>
      <protection hidden="1"/>
    </xf>
    <xf numFmtId="0" fontId="11" fillId="0" borderId="0" xfId="48" applyFont="1">
      <alignment/>
      <protection/>
    </xf>
    <xf numFmtId="172" fontId="7" fillId="0" borderId="0" xfId="42" applyNumberFormat="1" applyFont="1" applyBorder="1" applyAlignment="1" applyProtection="1">
      <alignment horizontal="center" vertical="center" wrapText="1" shrinkToFit="1"/>
      <protection hidden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 Built-in Normal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Bugünkü orucun ne kadarı bitti ?</a:t>
            </a:r>
          </a:p>
        </c:rich>
      </c:tx>
      <c:layout>
        <c:manualLayout>
          <c:xMode val="factor"/>
          <c:yMode val="factor"/>
          <c:x val="0.16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625"/>
          <c:y val="0.5115"/>
          <c:w val="0.3535"/>
          <c:h val="0.397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988A1"/>
                </a:gs>
                <a:gs pos="100000">
                  <a:srgbClr val="34B3D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5798F"/>
                  </a:gs>
                  <a:gs pos="100000">
                    <a:srgbClr val="2D9FB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6595A5"/>
                  </a:gs>
                  <a:gs pos="100000">
                    <a:srgbClr val="83C2DA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'Çanakkale Excel 2022 İmsakiyesi'!$G$7:$G$8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Ramazan ayının ne kadarı bitti ?</a:t>
            </a:r>
          </a:p>
        </c:rich>
      </c:tx>
      <c:layout>
        <c:manualLayout>
          <c:xMode val="factor"/>
          <c:yMode val="factor"/>
          <c:x val="0.17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"/>
          <c:y val="0.42175"/>
          <c:w val="0.416"/>
          <c:h val="0.484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79637"/>
                </a:gs>
                <a:gs pos="100000">
                  <a:srgbClr val="9CC74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98530"/>
                  </a:gs>
                  <a:gs pos="100000">
                    <a:srgbClr val="8BB03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8B9E6A"/>
                  </a:gs>
                  <a:gs pos="100000">
                    <a:srgbClr val="B5D089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'Çanakkale Excel 2022 İmsakiyesi'!$G$9:$G$10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https://www.internetkafa.com/" TargetMode="External" /><Relationship Id="rId4" Type="http://schemas.openxmlformats.org/officeDocument/2006/relationships/hyperlink" Target="https://kurul.diyanet.gov.tr/Sayfalar/Imsakiye.aspx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0</xdr:rowOff>
    </xdr:from>
    <xdr:to>
      <xdr:col>7</xdr:col>
      <xdr:colOff>866775</xdr:colOff>
      <xdr:row>17</xdr:row>
      <xdr:rowOff>85725</xdr:rowOff>
    </xdr:to>
    <xdr:graphicFrame>
      <xdr:nvGraphicFramePr>
        <xdr:cNvPr id="1" name="Grafik 1"/>
        <xdr:cNvGraphicFramePr/>
      </xdr:nvGraphicFramePr>
      <xdr:xfrm>
        <a:off x="3971925" y="0"/>
        <a:ext cx="29146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17</xdr:row>
      <xdr:rowOff>114300</xdr:rowOff>
    </xdr:from>
    <xdr:to>
      <xdr:col>8</xdr:col>
      <xdr:colOff>0</xdr:colOff>
      <xdr:row>35</xdr:row>
      <xdr:rowOff>209550</xdr:rowOff>
    </xdr:to>
    <xdr:graphicFrame>
      <xdr:nvGraphicFramePr>
        <xdr:cNvPr id="2" name="Grafik 2"/>
        <xdr:cNvGraphicFramePr/>
      </xdr:nvGraphicFramePr>
      <xdr:xfrm>
        <a:off x="3990975" y="2628900"/>
        <a:ext cx="29241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257175</xdr:colOff>
      <xdr:row>23</xdr:row>
      <xdr:rowOff>114300</xdr:rowOff>
    </xdr:from>
    <xdr:to>
      <xdr:col>18</xdr:col>
      <xdr:colOff>152400</xdr:colOff>
      <xdr:row>26</xdr:row>
      <xdr:rowOff>104775</xdr:rowOff>
    </xdr:to>
    <xdr:sp>
      <xdr:nvSpPr>
        <xdr:cNvPr id="3" name="Text Box 11"/>
        <xdr:cNvSpPr>
          <a:spLocks/>
        </xdr:cNvSpPr>
      </xdr:nvSpPr>
      <xdr:spPr>
        <a:xfrm>
          <a:off x="8924925" y="3429000"/>
          <a:ext cx="3362325" cy="3905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24</xdr:row>
      <xdr:rowOff>28575</xdr:rowOff>
    </xdr:from>
    <xdr:to>
      <xdr:col>17</xdr:col>
      <xdr:colOff>419100</xdr:colOff>
      <xdr:row>26</xdr:row>
      <xdr:rowOff>133350</xdr:rowOff>
    </xdr:to>
    <xdr:sp>
      <xdr:nvSpPr>
        <xdr:cNvPr id="4" name="Text Box 11"/>
        <xdr:cNvSpPr>
          <a:spLocks/>
        </xdr:cNvSpPr>
      </xdr:nvSpPr>
      <xdr:spPr>
        <a:xfrm>
          <a:off x="8696325" y="3476625"/>
          <a:ext cx="3362325" cy="371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Güncellemek  için  lütfen F9  tuşuna  basınız</a:t>
          </a:r>
        </a:p>
      </xdr:txBody>
    </xdr:sp>
    <xdr:clientData/>
  </xdr:twoCellAnchor>
  <xdr:twoCellAnchor>
    <xdr:from>
      <xdr:col>11</xdr:col>
      <xdr:colOff>19050</xdr:colOff>
      <xdr:row>12</xdr:row>
      <xdr:rowOff>123825</xdr:rowOff>
    </xdr:from>
    <xdr:to>
      <xdr:col>16</xdr:col>
      <xdr:colOff>247650</xdr:colOff>
      <xdr:row>14</xdr:row>
      <xdr:rowOff>114300</xdr:rowOff>
    </xdr:to>
    <xdr:sp>
      <xdr:nvSpPr>
        <xdr:cNvPr id="5" name="Dikdörtgen 8">
          <a:hlinkClick r:id="rId3"/>
        </xdr:cNvPr>
        <xdr:cNvSpPr>
          <a:spLocks/>
        </xdr:cNvSpPr>
      </xdr:nvSpPr>
      <xdr:spPr>
        <a:xfrm>
          <a:off x="8686800" y="1943100"/>
          <a:ext cx="2705100" cy="285750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 ÇANAKKALE EXCEL 2022 İMSAKİYESİ</a:t>
          </a:r>
        </a:p>
      </xdr:txBody>
    </xdr:sp>
    <xdr:clientData/>
  </xdr:twoCellAnchor>
  <xdr:twoCellAnchor>
    <xdr:from>
      <xdr:col>11</xdr:col>
      <xdr:colOff>19050</xdr:colOff>
      <xdr:row>16</xdr:row>
      <xdr:rowOff>0</xdr:rowOff>
    </xdr:from>
    <xdr:to>
      <xdr:col>16</xdr:col>
      <xdr:colOff>238125</xdr:colOff>
      <xdr:row>17</xdr:row>
      <xdr:rowOff>123825</xdr:rowOff>
    </xdr:to>
    <xdr:sp>
      <xdr:nvSpPr>
        <xdr:cNvPr id="6" name="Dikdörtgen 9">
          <a:hlinkClick r:id="rId4"/>
        </xdr:cNvPr>
        <xdr:cNvSpPr>
          <a:spLocks/>
        </xdr:cNvSpPr>
      </xdr:nvSpPr>
      <xdr:spPr>
        <a:xfrm>
          <a:off x="8686800" y="2381250"/>
          <a:ext cx="2695575" cy="257175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DİNAYET</a:t>
          </a:r>
          <a:r>
            <a:rPr lang="en-US" cap="none" sz="1100" b="0" i="0" u="none" baseline="0">
              <a:solidFill>
                <a:srgbClr val="FFFFFF"/>
              </a:solidFill>
            </a:rPr>
            <a:t>  İMSAKİYE 2022 SAYFASI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7030A0"/>
  </sheetPr>
  <dimension ref="A1:S44"/>
  <sheetViews>
    <sheetView tabSelected="1" zoomScalePageLayoutView="0" workbookViewId="0" topLeftCell="A1">
      <selection activeCell="L1" sqref="L1"/>
    </sheetView>
  </sheetViews>
  <sheetFormatPr defaultColWidth="7.421875" defaultRowHeight="12.75"/>
  <cols>
    <col min="1" max="1" width="7.00390625" style="1" customWidth="1"/>
    <col min="2" max="2" width="20.28125" style="2" customWidth="1"/>
    <col min="3" max="3" width="5.8515625" style="3" customWidth="1"/>
    <col min="4" max="4" width="6.28125" style="3" customWidth="1"/>
    <col min="5" max="5" width="18.8515625" style="4" customWidth="1"/>
    <col min="6" max="6" width="18.421875" style="5" customWidth="1"/>
    <col min="7" max="7" width="13.57421875" style="5" customWidth="1"/>
    <col min="8" max="8" width="13.421875" style="5" customWidth="1"/>
    <col min="9" max="9" width="13.57421875" style="6" customWidth="1"/>
    <col min="10" max="10" width="6.421875" style="2" customWidth="1"/>
    <col min="11" max="11" width="6.28125" style="2" customWidth="1"/>
    <col min="12" max="16384" width="7.421875" style="2" customWidth="1"/>
  </cols>
  <sheetData>
    <row r="1" spans="1:10" ht="27" customHeight="1" thickBot="1">
      <c r="A1" s="7" t="s">
        <v>0</v>
      </c>
      <c r="B1" s="7" t="s">
        <v>1</v>
      </c>
      <c r="C1" s="8" t="s">
        <v>2</v>
      </c>
      <c r="D1" s="8" t="s">
        <v>3</v>
      </c>
      <c r="E1" s="7" t="s">
        <v>4</v>
      </c>
      <c r="I1" s="9" t="s">
        <v>5</v>
      </c>
      <c r="J1" s="9" t="s">
        <v>36</v>
      </c>
    </row>
    <row r="2" spans="1:19" ht="11.25" thickTop="1">
      <c r="A2" s="1" t="s">
        <v>6</v>
      </c>
      <c r="B2" s="10">
        <v>44653</v>
      </c>
      <c r="C2" s="11">
        <v>44653.225</v>
      </c>
      <c r="D2" s="11">
        <v>44653.82361111111</v>
      </c>
      <c r="E2" s="12">
        <f aca="true" t="shared" si="0" ref="E2:E30">IF($G$6&gt;D2,"Allah kabul etsin... :)",IF(C2&gt;$G$6,"",D2-$G$6))</f>
      </c>
      <c r="F2" s="13">
        <f aca="true" t="shared" si="1" ref="F2:F11">IF($E2="Allah kabul etsin... :)",1,0)</f>
        <v>0</v>
      </c>
      <c r="I2" s="14">
        <f>IF(AND($G$5=B2,$G$6&lt;=(B2+D2)),MOD($G$6-(C2+B2),1),"")</f>
      </c>
      <c r="J2" s="15">
        <f aca="true" t="shared" si="2" ref="J2:J13">D2-C2</f>
        <v>0.5986111111124046</v>
      </c>
      <c r="K2" s="16"/>
      <c r="L2" s="36" t="s">
        <v>43</v>
      </c>
      <c r="M2" s="36"/>
      <c r="N2" s="36"/>
      <c r="O2" s="36"/>
      <c r="P2" s="36"/>
      <c r="Q2" s="36"/>
      <c r="R2" s="31"/>
      <c r="S2" s="31"/>
    </row>
    <row r="3" spans="1:19" ht="10.5" customHeight="1">
      <c r="A3" s="1" t="s">
        <v>7</v>
      </c>
      <c r="B3" s="10">
        <v>44654</v>
      </c>
      <c r="C3" s="11">
        <v>44654.22361111111</v>
      </c>
      <c r="D3" s="11">
        <v>44654.82430555556</v>
      </c>
      <c r="E3" s="12">
        <f t="shared" si="0"/>
      </c>
      <c r="F3" s="13">
        <f t="shared" si="1"/>
        <v>0</v>
      </c>
      <c r="I3" s="14">
        <f aca="true" t="shared" si="3" ref="I3:I31">IF(AND($G$5=B3,$G$6&lt;=(B3+D3)),MOD($G$6-(C3+B3),1),"")</f>
      </c>
      <c r="J3" s="15">
        <f t="shared" si="2"/>
        <v>0.6006944444452529</v>
      </c>
      <c r="L3" s="31"/>
      <c r="M3" s="31"/>
      <c r="N3" s="31"/>
      <c r="O3" s="31"/>
      <c r="P3" s="31"/>
      <c r="Q3" s="31"/>
      <c r="R3" s="31"/>
      <c r="S3" s="31"/>
    </row>
    <row r="4" spans="1:19" ht="10.5" customHeight="1">
      <c r="A4" s="1" t="s">
        <v>8</v>
      </c>
      <c r="B4" s="10">
        <v>44655</v>
      </c>
      <c r="C4" s="11">
        <v>44655.22222222222</v>
      </c>
      <c r="D4" s="11">
        <v>44655.825</v>
      </c>
      <c r="E4" s="12">
        <f t="shared" si="0"/>
      </c>
      <c r="F4" s="13">
        <f t="shared" si="1"/>
        <v>0</v>
      </c>
      <c r="I4" s="14">
        <f t="shared" si="3"/>
      </c>
      <c r="J4" s="15">
        <f t="shared" si="2"/>
        <v>0.6027777777781012</v>
      </c>
      <c r="L4" s="36" t="s">
        <v>37</v>
      </c>
      <c r="M4" s="31"/>
      <c r="N4" s="31"/>
      <c r="O4" s="31"/>
      <c r="P4" s="35"/>
      <c r="Q4" s="31"/>
      <c r="R4" s="31"/>
      <c r="S4" s="31"/>
    </row>
    <row r="5" spans="1:19" ht="10.5" customHeight="1">
      <c r="A5" s="1" t="s">
        <v>9</v>
      </c>
      <c r="B5" s="10">
        <v>44656</v>
      </c>
      <c r="C5" s="11">
        <v>44656.22152777778</v>
      </c>
      <c r="D5" s="11">
        <v>44656.825694444444</v>
      </c>
      <c r="E5" s="12">
        <f t="shared" si="0"/>
      </c>
      <c r="F5" s="13">
        <f t="shared" si="1"/>
        <v>0</v>
      </c>
      <c r="G5" s="17">
        <f ca="1">TODAY()</f>
        <v>44646</v>
      </c>
      <c r="H5" s="17"/>
      <c r="I5" s="14">
        <f t="shared" si="3"/>
      </c>
      <c r="J5" s="15">
        <f t="shared" si="2"/>
        <v>0.6041666666642413</v>
      </c>
      <c r="L5" s="36"/>
      <c r="M5" s="36"/>
      <c r="N5" s="36"/>
      <c r="O5" s="36"/>
      <c r="P5" s="36"/>
      <c r="Q5" s="36"/>
      <c r="R5" s="36"/>
      <c r="S5" s="36"/>
    </row>
    <row r="6" spans="1:19" ht="10.5" customHeight="1">
      <c r="A6" s="1" t="s">
        <v>10</v>
      </c>
      <c r="B6" s="10">
        <v>44657</v>
      </c>
      <c r="C6" s="11">
        <v>44657.220138888886</v>
      </c>
      <c r="D6" s="11">
        <v>44657.82638888889</v>
      </c>
      <c r="E6" s="12">
        <f t="shared" si="0"/>
      </c>
      <c r="F6" s="13">
        <f t="shared" si="1"/>
        <v>0</v>
      </c>
      <c r="G6" s="18">
        <f ca="1">NOW()</f>
        <v>44646.02054733796</v>
      </c>
      <c r="H6" s="18"/>
      <c r="I6" s="14">
        <f t="shared" si="3"/>
      </c>
      <c r="J6" s="15">
        <f t="shared" si="2"/>
        <v>0.6062500000043656</v>
      </c>
      <c r="L6" s="36" t="s">
        <v>40</v>
      </c>
      <c r="M6" s="37"/>
      <c r="N6" s="37"/>
      <c r="O6" s="37"/>
      <c r="P6" s="37"/>
      <c r="Q6" s="37"/>
      <c r="R6" s="36"/>
      <c r="S6" s="36"/>
    </row>
    <row r="7" spans="1:19" ht="10.5" customHeight="1">
      <c r="A7" s="1" t="s">
        <v>11</v>
      </c>
      <c r="B7" s="10">
        <v>44658</v>
      </c>
      <c r="C7" s="11">
        <v>44658.21875</v>
      </c>
      <c r="D7" s="11">
        <v>44658.82708333333</v>
      </c>
      <c r="E7" s="12">
        <f>IF($G$6&gt;D7,"Allah kabul etsin... :)",IF(C7&gt;$G$6,"",D7-$G$6))</f>
      </c>
      <c r="F7" s="13">
        <f t="shared" si="1"/>
        <v>0</v>
      </c>
      <c r="G7" s="19" t="e">
        <f>VLOOKUP($G$5,$B$2:$E$31,3,0)-VLOOKUP($G$5,$B$2:$E$31,2,0)-VLOOKUP($G$5,$B$2:$E$31,4,0)</f>
        <v>#N/A</v>
      </c>
      <c r="H7" s="19"/>
      <c r="I7" s="14">
        <f t="shared" si="3"/>
      </c>
      <c r="J7" s="15">
        <f t="shared" si="2"/>
        <v>0.6083333333299379</v>
      </c>
      <c r="L7" s="37"/>
      <c r="M7" s="37"/>
      <c r="N7" s="37"/>
      <c r="O7" s="37"/>
      <c r="P7" s="38"/>
      <c r="Q7" s="37"/>
      <c r="R7" s="36"/>
      <c r="S7" s="36"/>
    </row>
    <row r="8" spans="1:19" ht="10.5" customHeight="1">
      <c r="A8" s="1" t="s">
        <v>12</v>
      </c>
      <c r="B8" s="10">
        <v>44659</v>
      </c>
      <c r="C8" s="11">
        <v>44659.217361111114</v>
      </c>
      <c r="D8" s="11">
        <v>44659.82777777778</v>
      </c>
      <c r="E8" s="12">
        <f t="shared" si="0"/>
      </c>
      <c r="F8" s="13">
        <f t="shared" si="1"/>
        <v>0</v>
      </c>
      <c r="G8" s="19" t="e">
        <f>VLOOKUP($G$5,$B$2:$E$31,4,0)</f>
        <v>#N/A</v>
      </c>
      <c r="H8" s="19"/>
      <c r="I8" s="14">
        <f t="shared" si="3"/>
      </c>
      <c r="J8" s="15">
        <f t="shared" si="2"/>
        <v>0.6104166666627862</v>
      </c>
      <c r="L8" s="36" t="s">
        <v>39</v>
      </c>
      <c r="M8" s="36"/>
      <c r="N8" s="36"/>
      <c r="O8" s="36"/>
      <c r="P8" s="39"/>
      <c r="Q8" s="36"/>
      <c r="R8" s="36"/>
      <c r="S8" s="36"/>
    </row>
    <row r="9" spans="1:19" ht="10.5" customHeight="1">
      <c r="A9" s="1" t="s">
        <v>13</v>
      </c>
      <c r="B9" s="10">
        <v>44660</v>
      </c>
      <c r="C9" s="11">
        <v>44660.21597222222</v>
      </c>
      <c r="D9" s="11">
        <v>44660.82847222222</v>
      </c>
      <c r="E9" s="12">
        <f t="shared" si="0"/>
      </c>
      <c r="F9" s="13">
        <f t="shared" si="1"/>
        <v>0</v>
      </c>
      <c r="G9" s="20">
        <f>SUM($F$2:$F$32)</f>
        <v>0</v>
      </c>
      <c r="H9" s="20"/>
      <c r="I9" s="14">
        <f t="shared" si="3"/>
      </c>
      <c r="J9" s="15">
        <f t="shared" si="2"/>
        <v>0.6125000000029104</v>
      </c>
      <c r="L9" s="37"/>
      <c r="M9" s="36"/>
      <c r="N9" s="36"/>
      <c r="O9" s="36"/>
      <c r="P9" s="36"/>
      <c r="Q9" s="36"/>
      <c r="R9" s="36"/>
      <c r="S9" s="36"/>
    </row>
    <row r="10" spans="1:19" ht="10.5" customHeight="1">
      <c r="A10" s="1" t="s">
        <v>14</v>
      </c>
      <c r="B10" s="10">
        <v>44661</v>
      </c>
      <c r="C10" s="11">
        <v>44661.214583333334</v>
      </c>
      <c r="D10" s="11">
        <v>44661.82916666667</v>
      </c>
      <c r="E10" s="12">
        <f t="shared" si="0"/>
      </c>
      <c r="F10" s="13">
        <f t="shared" si="1"/>
        <v>0</v>
      </c>
      <c r="G10" s="20">
        <f>30-$G$9</f>
        <v>30</v>
      </c>
      <c r="H10" s="20"/>
      <c r="I10" s="14">
        <f t="shared" si="3"/>
      </c>
      <c r="J10" s="15">
        <f t="shared" si="2"/>
        <v>0.6145833333357587</v>
      </c>
      <c r="L10" s="36" t="s">
        <v>38</v>
      </c>
      <c r="M10" s="36"/>
      <c r="N10" s="36"/>
      <c r="O10" s="36"/>
      <c r="P10" s="39"/>
      <c r="Q10" s="36"/>
      <c r="R10" s="36"/>
      <c r="S10" s="36"/>
    </row>
    <row r="11" spans="1:19" ht="10.5" customHeight="1">
      <c r="A11" s="1" t="s">
        <v>15</v>
      </c>
      <c r="B11" s="10">
        <v>44662</v>
      </c>
      <c r="C11" s="11">
        <v>44662.21319444444</v>
      </c>
      <c r="D11" s="11">
        <v>44662.82986111111</v>
      </c>
      <c r="E11" s="12">
        <f t="shared" si="0"/>
      </c>
      <c r="F11" s="13">
        <f t="shared" si="1"/>
        <v>0</v>
      </c>
      <c r="I11" s="14">
        <f t="shared" si="3"/>
      </c>
      <c r="J11" s="15">
        <f t="shared" si="2"/>
        <v>0.6166666666686069</v>
      </c>
      <c r="L11" s="36"/>
      <c r="M11" s="36"/>
      <c r="N11" s="36"/>
      <c r="O11" s="36"/>
      <c r="P11" s="36"/>
      <c r="Q11" s="36"/>
      <c r="R11" s="36"/>
      <c r="S11" s="36"/>
    </row>
    <row r="12" spans="1:19" ht="10.5" customHeight="1">
      <c r="A12" s="1" t="s">
        <v>16</v>
      </c>
      <c r="B12" s="10">
        <v>44663</v>
      </c>
      <c r="C12" s="11">
        <v>44663.2125</v>
      </c>
      <c r="D12" s="11">
        <v>44663.830555555556</v>
      </c>
      <c r="E12" s="12">
        <f t="shared" si="0"/>
      </c>
      <c r="F12" s="13">
        <f aca="true" t="shared" si="4" ref="F12:F32">IF($E12="Allah kabul etsin... :)",1,0)</f>
        <v>0</v>
      </c>
      <c r="I12" s="14">
        <f t="shared" si="3"/>
      </c>
      <c r="J12" s="15">
        <f t="shared" si="2"/>
        <v>0.6180555555547471</v>
      </c>
      <c r="L12" s="36" t="s">
        <v>41</v>
      </c>
      <c r="M12" s="36"/>
      <c r="N12" s="36"/>
      <c r="O12" s="36"/>
      <c r="P12" s="36"/>
      <c r="Q12" s="36"/>
      <c r="R12" s="36"/>
      <c r="S12" s="36"/>
    </row>
    <row r="13" spans="1:19" ht="10.5">
      <c r="A13" s="1" t="s">
        <v>17</v>
      </c>
      <c r="B13" s="10">
        <v>44664</v>
      </c>
      <c r="C13" s="11">
        <v>44664.21111111111</v>
      </c>
      <c r="D13" s="11">
        <v>44664.83125</v>
      </c>
      <c r="E13" s="12">
        <f t="shared" si="0"/>
      </c>
      <c r="F13" s="13">
        <f t="shared" si="4"/>
        <v>0</v>
      </c>
      <c r="I13" s="14">
        <f t="shared" si="3"/>
      </c>
      <c r="J13" s="15">
        <f t="shared" si="2"/>
        <v>0.6201388888948713</v>
      </c>
      <c r="L13" s="36"/>
      <c r="M13" s="36"/>
      <c r="N13" s="36"/>
      <c r="O13" s="36"/>
      <c r="P13" s="36"/>
      <c r="Q13" s="36"/>
      <c r="R13" s="36"/>
      <c r="S13" s="36"/>
    </row>
    <row r="14" spans="1:19" ht="12.75" customHeight="1">
      <c r="A14" s="1" t="s">
        <v>18</v>
      </c>
      <c r="B14" s="10">
        <v>44665</v>
      </c>
      <c r="C14" s="11">
        <v>44665.20972222222</v>
      </c>
      <c r="D14" s="11">
        <v>44665.83194444444</v>
      </c>
      <c r="E14" s="12">
        <f t="shared" si="0"/>
      </c>
      <c r="F14" s="13">
        <f t="shared" si="4"/>
        <v>0</v>
      </c>
      <c r="I14" s="14">
        <f t="shared" si="3"/>
      </c>
      <c r="J14" s="15">
        <f>D14-C14</f>
        <v>0.6222222222204437</v>
      </c>
      <c r="L14" s="36"/>
      <c r="M14" s="31"/>
      <c r="N14" s="31"/>
      <c r="O14" s="31"/>
      <c r="P14" s="31"/>
      <c r="Q14" s="31"/>
      <c r="R14" s="31"/>
      <c r="S14" s="31"/>
    </row>
    <row r="15" spans="1:19" ht="10.5" customHeight="1">
      <c r="A15" s="1" t="s">
        <v>19</v>
      </c>
      <c r="B15" s="10">
        <v>44666</v>
      </c>
      <c r="C15" s="11">
        <v>44666.208333333336</v>
      </c>
      <c r="D15" s="11">
        <v>44666.83263888889</v>
      </c>
      <c r="E15" s="12">
        <f t="shared" si="0"/>
      </c>
      <c r="F15" s="13">
        <f t="shared" si="4"/>
        <v>0</v>
      </c>
      <c r="I15" s="14">
        <f t="shared" si="3"/>
      </c>
      <c r="J15" s="15">
        <f aca="true" t="shared" si="5" ref="J15:J29">D15-C15</f>
        <v>0.6243055555532919</v>
      </c>
      <c r="L15" s="31"/>
      <c r="M15" s="31"/>
      <c r="N15" s="31"/>
      <c r="O15" s="31"/>
      <c r="P15" s="31"/>
      <c r="Q15" s="31"/>
      <c r="R15" s="31"/>
      <c r="S15" s="31"/>
    </row>
    <row r="16" spans="1:19" ht="10.5" customHeight="1">
      <c r="A16" s="1" t="s">
        <v>20</v>
      </c>
      <c r="B16" s="10">
        <v>44667</v>
      </c>
      <c r="C16" s="11">
        <v>44667.20694444444</v>
      </c>
      <c r="D16" s="11">
        <v>44667.833333333336</v>
      </c>
      <c r="E16" s="12">
        <f t="shared" si="0"/>
      </c>
      <c r="F16" s="13">
        <f t="shared" si="4"/>
        <v>0</v>
      </c>
      <c r="I16" s="14">
        <f t="shared" si="3"/>
      </c>
      <c r="J16" s="15">
        <f t="shared" si="5"/>
        <v>0.6263888888934162</v>
      </c>
      <c r="L16" s="31"/>
      <c r="M16" s="31"/>
      <c r="N16" s="31"/>
      <c r="O16" s="31"/>
      <c r="P16" s="31"/>
      <c r="Q16" s="31"/>
      <c r="R16" s="31"/>
      <c r="S16" s="31"/>
    </row>
    <row r="17" spans="1:19" ht="10.5" customHeight="1">
      <c r="A17" s="1" t="s">
        <v>21</v>
      </c>
      <c r="B17" s="10">
        <v>44668</v>
      </c>
      <c r="C17" s="11">
        <v>44668.205555555556</v>
      </c>
      <c r="D17" s="11">
        <v>44668.834027777775</v>
      </c>
      <c r="E17" s="12">
        <f t="shared" si="0"/>
      </c>
      <c r="F17" s="13">
        <f t="shared" si="4"/>
        <v>0</v>
      </c>
      <c r="I17" s="14">
        <f t="shared" si="3"/>
      </c>
      <c r="J17" s="15">
        <f t="shared" si="5"/>
        <v>0.6284722222189885</v>
      </c>
      <c r="L17" s="31"/>
      <c r="M17" s="31"/>
      <c r="N17" s="31"/>
      <c r="O17" s="31"/>
      <c r="P17" s="31"/>
      <c r="Q17" s="31"/>
      <c r="R17" s="31"/>
      <c r="S17" s="31"/>
    </row>
    <row r="18" spans="1:19" ht="10.5" customHeight="1">
      <c r="A18" s="1" t="s">
        <v>22</v>
      </c>
      <c r="B18" s="10">
        <v>44669</v>
      </c>
      <c r="C18" s="11">
        <v>44669.20416666667</v>
      </c>
      <c r="D18" s="11">
        <v>44669.83472222222</v>
      </c>
      <c r="E18" s="12">
        <f t="shared" si="0"/>
      </c>
      <c r="F18" s="13">
        <f t="shared" si="4"/>
        <v>0</v>
      </c>
      <c r="I18" s="14">
        <f t="shared" si="3"/>
      </c>
      <c r="J18" s="15">
        <f t="shared" si="5"/>
        <v>0.6305555555518367</v>
      </c>
      <c r="K18" s="15"/>
      <c r="L18" s="31"/>
      <c r="M18" s="31"/>
      <c r="N18" s="31"/>
      <c r="O18" s="31"/>
      <c r="P18" s="31"/>
      <c r="Q18" s="31"/>
      <c r="R18" s="31"/>
      <c r="S18" s="31"/>
    </row>
    <row r="19" spans="1:19" s="16" customFormat="1" ht="10.5" customHeight="1">
      <c r="A19" s="1" t="s">
        <v>23</v>
      </c>
      <c r="B19" s="10">
        <v>44670</v>
      </c>
      <c r="C19" s="11">
        <v>44670.20347222222</v>
      </c>
      <c r="D19" s="11">
        <v>44670.83541666667</v>
      </c>
      <c r="E19" s="29">
        <f t="shared" si="0"/>
      </c>
      <c r="F19" s="21">
        <f t="shared" si="4"/>
        <v>0</v>
      </c>
      <c r="G19" s="22"/>
      <c r="H19" s="22"/>
      <c r="I19" s="14">
        <f t="shared" si="3"/>
      </c>
      <c r="J19" s="23">
        <f t="shared" si="5"/>
        <v>0.6319444444452529</v>
      </c>
      <c r="K19" s="23"/>
      <c r="L19" s="32"/>
      <c r="M19" s="32"/>
      <c r="N19" s="32"/>
      <c r="O19" s="32"/>
      <c r="P19" s="32"/>
      <c r="Q19" s="32"/>
      <c r="R19" s="32"/>
      <c r="S19" s="32"/>
    </row>
    <row r="20" spans="1:19" ht="10.5" customHeight="1">
      <c r="A20" s="1" t="s">
        <v>24</v>
      </c>
      <c r="B20" s="10">
        <v>44671</v>
      </c>
      <c r="C20" s="11">
        <v>44671.20208333333</v>
      </c>
      <c r="D20" s="11">
        <v>44671.83611111111</v>
      </c>
      <c r="E20" s="12">
        <f t="shared" si="0"/>
      </c>
      <c r="F20" s="13">
        <f t="shared" si="4"/>
        <v>0</v>
      </c>
      <c r="I20" s="14">
        <f t="shared" si="3"/>
      </c>
      <c r="J20" s="15">
        <f t="shared" si="5"/>
        <v>0.6340277777781012</v>
      </c>
      <c r="K20" s="15"/>
      <c r="L20" s="36" t="s">
        <v>42</v>
      </c>
      <c r="M20" s="31"/>
      <c r="N20" s="31"/>
      <c r="O20" s="31"/>
      <c r="P20" s="31"/>
      <c r="Q20" s="31"/>
      <c r="R20" s="31"/>
      <c r="S20" s="31"/>
    </row>
    <row r="21" spans="1:19" ht="10.5" customHeight="1">
      <c r="A21" s="1" t="s">
        <v>25</v>
      </c>
      <c r="B21" s="10">
        <v>44672</v>
      </c>
      <c r="C21" s="11">
        <v>44672.200694444444</v>
      </c>
      <c r="D21" s="11">
        <v>44672.836805555555</v>
      </c>
      <c r="E21" s="12">
        <f t="shared" si="0"/>
      </c>
      <c r="F21" s="13">
        <f t="shared" si="4"/>
        <v>0</v>
      </c>
      <c r="I21" s="14">
        <f t="shared" si="3"/>
      </c>
      <c r="J21" s="15">
        <f t="shared" si="5"/>
        <v>0.6361111111109494</v>
      </c>
      <c r="K21" s="15"/>
      <c r="L21" s="36"/>
      <c r="M21" s="36"/>
      <c r="N21" s="36"/>
      <c r="O21" s="36"/>
      <c r="P21" s="36"/>
      <c r="Q21" s="36"/>
      <c r="R21" s="36"/>
      <c r="S21" s="36"/>
    </row>
    <row r="22" spans="1:19" ht="10.5" customHeight="1">
      <c r="A22" s="1" t="s">
        <v>26</v>
      </c>
      <c r="B22" s="10">
        <v>44673</v>
      </c>
      <c r="C22" s="11">
        <v>44673.19930555556</v>
      </c>
      <c r="D22" s="11">
        <v>44673.8375</v>
      </c>
      <c r="E22" s="12">
        <f t="shared" si="0"/>
      </c>
      <c r="F22" s="13">
        <f t="shared" si="4"/>
        <v>0</v>
      </c>
      <c r="I22" s="14">
        <f t="shared" si="3"/>
      </c>
      <c r="J22" s="15">
        <f t="shared" si="5"/>
        <v>0.6381944444437977</v>
      </c>
      <c r="K22" s="15"/>
      <c r="L22" s="36"/>
      <c r="M22" s="36"/>
      <c r="N22" s="36"/>
      <c r="O22" s="36"/>
      <c r="P22" s="36"/>
      <c r="Q22" s="36"/>
      <c r="R22" s="36"/>
      <c r="S22" s="36"/>
    </row>
    <row r="23" spans="1:19" ht="10.5" customHeight="1">
      <c r="A23" s="1" t="s">
        <v>27</v>
      </c>
      <c r="B23" s="10">
        <v>44674</v>
      </c>
      <c r="C23" s="11">
        <v>44674.197916666664</v>
      </c>
      <c r="D23" s="11">
        <v>44674.83819444444</v>
      </c>
      <c r="E23" s="12">
        <f t="shared" si="0"/>
      </c>
      <c r="F23" s="13">
        <f t="shared" si="4"/>
        <v>0</v>
      </c>
      <c r="I23" s="14">
        <f t="shared" si="3"/>
      </c>
      <c r="J23" s="15">
        <f t="shared" si="5"/>
        <v>0.640277777776646</v>
      </c>
      <c r="K23" s="15"/>
      <c r="L23" s="34"/>
      <c r="M23" s="31"/>
      <c r="N23" s="31"/>
      <c r="O23" s="31"/>
      <c r="P23" s="31"/>
      <c r="Q23" s="31"/>
      <c r="R23" s="31"/>
      <c r="S23" s="31"/>
    </row>
    <row r="24" spans="1:19" ht="10.5">
      <c r="A24" s="1" t="s">
        <v>28</v>
      </c>
      <c r="B24" s="10">
        <v>44675</v>
      </c>
      <c r="C24" s="11">
        <v>44675.19652777778</v>
      </c>
      <c r="D24" s="11">
        <v>44675.83888888889</v>
      </c>
      <c r="E24" s="12">
        <f t="shared" si="0"/>
      </c>
      <c r="F24" s="13">
        <f t="shared" si="4"/>
        <v>0</v>
      </c>
      <c r="I24" s="14">
        <f t="shared" si="3"/>
      </c>
      <c r="J24" s="15">
        <f t="shared" si="5"/>
        <v>0.6423611111094942</v>
      </c>
      <c r="K24" s="15"/>
      <c r="L24" s="31"/>
      <c r="M24" s="31"/>
      <c r="N24" s="31"/>
      <c r="O24" s="31"/>
      <c r="P24" s="31"/>
      <c r="Q24" s="31"/>
      <c r="R24" s="31"/>
      <c r="S24" s="31"/>
    </row>
    <row r="25" spans="1:19" ht="10.5">
      <c r="A25" s="1" t="s">
        <v>29</v>
      </c>
      <c r="B25" s="10">
        <v>44676</v>
      </c>
      <c r="C25" s="11">
        <v>44676.19583333333</v>
      </c>
      <c r="D25" s="11">
        <v>44676.839583333334</v>
      </c>
      <c r="E25" s="12">
        <f t="shared" si="0"/>
      </c>
      <c r="F25" s="13">
        <f t="shared" si="4"/>
        <v>0</v>
      </c>
      <c r="I25" s="14">
        <f t="shared" si="3"/>
      </c>
      <c r="J25" s="15">
        <f t="shared" si="5"/>
        <v>0.6437500000029104</v>
      </c>
      <c r="K25" s="15"/>
      <c r="L25" s="31"/>
      <c r="M25" s="31"/>
      <c r="N25" s="31"/>
      <c r="O25" s="31"/>
      <c r="P25" s="31"/>
      <c r="Q25" s="31"/>
      <c r="R25" s="31"/>
      <c r="S25" s="31"/>
    </row>
    <row r="26" spans="1:19" ht="10.5">
      <c r="A26" s="1" t="s">
        <v>30</v>
      </c>
      <c r="B26" s="10">
        <v>44677</v>
      </c>
      <c r="C26" s="11">
        <v>44677.194444444445</v>
      </c>
      <c r="D26" s="11">
        <v>44677.84027777778</v>
      </c>
      <c r="E26" s="12">
        <f t="shared" si="0"/>
      </c>
      <c r="F26" s="13">
        <f t="shared" si="4"/>
        <v>0</v>
      </c>
      <c r="I26" s="14">
        <f t="shared" si="3"/>
      </c>
      <c r="J26" s="15">
        <f t="shared" si="5"/>
        <v>0.6458333333357587</v>
      </c>
      <c r="K26" s="15"/>
      <c r="L26" s="31"/>
      <c r="M26" s="31"/>
      <c r="N26" s="31"/>
      <c r="O26" s="31"/>
      <c r="P26" s="31"/>
      <c r="Q26" s="31"/>
      <c r="R26" s="31"/>
      <c r="S26" s="31"/>
    </row>
    <row r="27" spans="1:19" s="24" customFormat="1" ht="10.5">
      <c r="A27" s="1" t="s">
        <v>31</v>
      </c>
      <c r="B27" s="10">
        <v>44678</v>
      </c>
      <c r="C27" s="11">
        <v>44678.19305555556</v>
      </c>
      <c r="D27" s="11">
        <v>44678.84097222222</v>
      </c>
      <c r="E27" s="30">
        <f t="shared" si="0"/>
      </c>
      <c r="F27" s="26">
        <f t="shared" si="4"/>
        <v>0</v>
      </c>
      <c r="G27" s="26"/>
      <c r="H27" s="26"/>
      <c r="I27" s="14">
        <f t="shared" si="3"/>
      </c>
      <c r="J27" s="15">
        <f t="shared" si="5"/>
        <v>0.647916666661331</v>
      </c>
      <c r="K27" s="27"/>
      <c r="L27" s="33"/>
      <c r="M27" s="33"/>
      <c r="N27" s="33"/>
      <c r="O27" s="33"/>
      <c r="P27" s="33"/>
      <c r="Q27" s="33"/>
      <c r="R27" s="33"/>
      <c r="S27" s="33"/>
    </row>
    <row r="28" spans="1:11" ht="10.5">
      <c r="A28" s="1" t="s">
        <v>32</v>
      </c>
      <c r="B28" s="10">
        <v>44679</v>
      </c>
      <c r="C28" s="11">
        <v>44679.191666666666</v>
      </c>
      <c r="D28" s="11">
        <v>44679.84166666667</v>
      </c>
      <c r="E28" s="12">
        <f t="shared" si="0"/>
      </c>
      <c r="F28" s="13">
        <f t="shared" si="4"/>
        <v>0</v>
      </c>
      <c r="I28" s="14">
        <f t="shared" si="3"/>
      </c>
      <c r="J28" s="15">
        <f t="shared" si="5"/>
        <v>0.6500000000014552</v>
      </c>
      <c r="K28" s="15"/>
    </row>
    <row r="29" spans="1:11" ht="12.75" customHeight="1">
      <c r="A29" s="1" t="s">
        <v>33</v>
      </c>
      <c r="B29" s="10">
        <v>44680</v>
      </c>
      <c r="C29" s="11">
        <v>44680.19097222222</v>
      </c>
      <c r="D29" s="11">
        <v>44680.842361111114</v>
      </c>
      <c r="E29" s="12">
        <f t="shared" si="0"/>
      </c>
      <c r="F29" s="13">
        <f t="shared" si="4"/>
        <v>0</v>
      </c>
      <c r="I29" s="14">
        <f t="shared" si="3"/>
      </c>
      <c r="J29" s="15">
        <f t="shared" si="5"/>
        <v>0.6513888888948713</v>
      </c>
      <c r="K29" s="15"/>
    </row>
    <row r="30" spans="1:11" ht="10.5" customHeight="1">
      <c r="A30" s="1" t="s">
        <v>34</v>
      </c>
      <c r="B30" s="10">
        <v>44681</v>
      </c>
      <c r="C30" s="11">
        <v>44681.18958333333</v>
      </c>
      <c r="D30" s="11">
        <v>44681.84375</v>
      </c>
      <c r="E30" s="12">
        <f t="shared" si="0"/>
      </c>
      <c r="F30" s="13">
        <f t="shared" si="4"/>
        <v>0</v>
      </c>
      <c r="I30" s="14">
        <f t="shared" si="3"/>
      </c>
      <c r="J30" s="15">
        <f>D30-C30</f>
        <v>0.6541666666671517</v>
      </c>
      <c r="K30" s="15"/>
    </row>
    <row r="31" spans="1:12" ht="10.5" customHeight="1">
      <c r="A31" s="1" t="s">
        <v>35</v>
      </c>
      <c r="B31" s="10">
        <v>44682</v>
      </c>
      <c r="C31" s="11">
        <v>44682.18819444445</v>
      </c>
      <c r="D31" s="11">
        <v>44682.84444444445</v>
      </c>
      <c r="E31" s="12">
        <f>IF($G$6&gt;D31,"Allah kabul etsin... :)",IF(C31&gt;$G$6,"",D31-$G$6))</f>
      </c>
      <c r="F31" s="13">
        <f t="shared" si="4"/>
        <v>0</v>
      </c>
      <c r="I31" s="14">
        <f t="shared" si="3"/>
      </c>
      <c r="J31" s="15">
        <f>D31-C31</f>
        <v>0.65625</v>
      </c>
      <c r="K31" s="15"/>
      <c r="L31" s="34"/>
    </row>
    <row r="32" spans="1:11" ht="10.5" customHeight="1">
      <c r="A32" s="25"/>
      <c r="B32" s="10"/>
      <c r="C32" s="40"/>
      <c r="D32" s="40"/>
      <c r="E32" s="40"/>
      <c r="F32" s="13">
        <f t="shared" si="4"/>
        <v>0</v>
      </c>
      <c r="I32" s="14"/>
      <c r="J32" s="15"/>
      <c r="K32" s="15"/>
    </row>
    <row r="33" ht="10.5" customHeight="1"/>
    <row r="35" ht="10.5" customHeight="1">
      <c r="L35" s="34"/>
    </row>
    <row r="36" ht="18.75" customHeight="1">
      <c r="B36" s="28"/>
    </row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>
      <c r="B43" s="15"/>
    </row>
    <row r="44" ht="10.5" customHeight="1">
      <c r="B44" s="15"/>
    </row>
  </sheetData>
  <sheetProtection/>
  <mergeCells count="1">
    <mergeCell ref="C32:E32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muzaffer</cp:lastModifiedBy>
  <dcterms:modified xsi:type="dcterms:W3CDTF">2022-03-25T21:29:35Z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